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urek\Desktop\2024_MÚ Chotěboř\PR2_pracovní_revize 2\"/>
    </mc:Choice>
  </mc:AlternateContent>
  <xr:revisionPtr revIDLastSave="0" documentId="13_ncr:1_{0B5FC6F0-FFE9-4813-9E78-3F8034B794A9}" xr6:coauthVersionLast="47" xr6:coauthVersionMax="47" xr10:uidLastSave="{00000000-0000-0000-0000-000000000000}"/>
  <bookViews>
    <workbookView xWindow="-120" yWindow="-120" windowWidth="27810" windowHeight="16440" xr2:uid="{00000000-000D-0000-FFFF-FFFF00000000}"/>
  </bookViews>
  <sheets>
    <sheet name="Rekapitulace" sheetId="1" r:id="rId1"/>
    <sheet name="Sál zastupitelstva - etapa 1" sheetId="17" r:id="rId2"/>
    <sheet name="Sál zastupitelstva - etapa 2" sheetId="20" r:id="rId3"/>
  </sheets>
  <definedNames>
    <definedName name="_xlnm._FilterDatabase" localSheetId="1" hidden="1">'Sál zastupitelstva - etapa 1'!$A$2:$J$150</definedName>
    <definedName name="_xlnm._FilterDatabase" localSheetId="2" hidden="1">'Sál zastupitelstva - etapa 2'!$A$2:$J$80</definedName>
    <definedName name="_Toc515456815" localSheetId="1">'Sál zastupitelstva - etapa 1'!#REF!</definedName>
    <definedName name="_Toc515456815" localSheetId="2">'Sál zastupitelstva - etapa 2'!#REF!</definedName>
    <definedName name="Excel_BuiltIn_Print_Titles_1" localSheetId="0">Rekapitulace!#REF!</definedName>
    <definedName name="Excel_BuiltIn_Print_Titles_1" localSheetId="1">'Sál zastupitelstva - etapa 1'!$D$2:$HR$2</definedName>
    <definedName name="Excel_BuiltIn_Print_Titles_1" localSheetId="2">'Sál zastupitelstva - etapa 2'!$D$2:$HR$2</definedName>
    <definedName name="Excel_BuiltIn_Print_Titles_1">#REF!</definedName>
    <definedName name="_xlnm.Print_Titles" localSheetId="1">'Sál zastupitelstva - etapa 1'!$2:$2</definedName>
    <definedName name="_xlnm.Print_Titles" localSheetId="2">'Sál zastupitelstva - etapa 2'!$2:$2</definedName>
    <definedName name="_xlnm.Print_Area" localSheetId="0">Rekapitulace!$A$1:$E$18</definedName>
    <definedName name="_xlnm.Print_Area" localSheetId="1">'Sál zastupitelstva - etapa 1'!$A$1:$J$114</definedName>
    <definedName name="_xlnm.Print_Area" localSheetId="2">'Sál zastupitelstva - etapa 2'!$A$1:$J$44</definedName>
    <definedName name="Z_4D0D2B2A_9DF8_458C_AAEE_86A80A3339F0_.wvu.Cols" localSheetId="1" hidden="1">'Sál zastupitelstva - etapa 1'!#REF!</definedName>
    <definedName name="Z_4D0D2B2A_9DF8_458C_AAEE_86A80A3339F0_.wvu.Cols" localSheetId="2" hidden="1">'Sál zastupitelstva - etapa 2'!#REF!</definedName>
    <definedName name="Z_4D0D2B2A_9DF8_458C_AAEE_86A80A3339F0_.wvu.FilterData" localSheetId="1" hidden="1">'Sál zastupitelstva - etapa 1'!$A$2:$J$150</definedName>
    <definedName name="Z_4D0D2B2A_9DF8_458C_AAEE_86A80A3339F0_.wvu.FilterData" localSheetId="2" hidden="1">'Sál zastupitelstva - etapa 2'!$A$2:$J$80</definedName>
    <definedName name="Z_4D0D2B2A_9DF8_458C_AAEE_86A80A3339F0_.wvu.PrintArea" localSheetId="1" hidden="1">'Sál zastupitelstva - etapa 1'!$A$2:$J$150</definedName>
    <definedName name="Z_4D0D2B2A_9DF8_458C_AAEE_86A80A3339F0_.wvu.PrintArea" localSheetId="2" hidden="1">'Sál zastupitelstva - etapa 2'!$A$2:$J$80</definedName>
    <definedName name="Z_4D0D2B2A_9DF8_458C_AAEE_86A80A3339F0_.wvu.PrintTitles" localSheetId="1" hidden="1">'Sál zastupitelstva - etapa 1'!$2:$2</definedName>
    <definedName name="Z_4D0D2B2A_9DF8_458C_AAEE_86A80A3339F0_.wvu.PrintTitles" localSheetId="2" hidden="1">'Sál zastupitelstva - etapa 2'!$2:$2</definedName>
    <definedName name="Z_663F3EEA_54DF_4CA4_AC64_811AA139A51B_.wvu.FilterData" localSheetId="1" hidden="1">'Sál zastupitelstva - etapa 1'!$A$2:$J$150</definedName>
    <definedName name="Z_663F3EEA_54DF_4CA4_AC64_811AA139A51B_.wvu.FilterData" localSheetId="2" hidden="1">'Sál zastupitelstva - etapa 2'!$A$2:$J$80</definedName>
    <definedName name="Z_8739B187_5193_4A50_AB3C_AACA053D53F9_.wvu.Cols" localSheetId="1" hidden="1">'Sál zastupitelstva - etapa 1'!#REF!</definedName>
    <definedName name="Z_8739B187_5193_4A50_AB3C_AACA053D53F9_.wvu.Cols" localSheetId="2" hidden="1">'Sál zastupitelstva - etapa 2'!#REF!</definedName>
    <definedName name="Z_8739B187_5193_4A50_AB3C_AACA053D53F9_.wvu.FilterData" localSheetId="1" hidden="1">'Sál zastupitelstva - etapa 1'!$A$2:$J$150</definedName>
    <definedName name="Z_8739B187_5193_4A50_AB3C_AACA053D53F9_.wvu.FilterData" localSheetId="2" hidden="1">'Sál zastupitelstva - etapa 2'!$A$2:$J$80</definedName>
    <definedName name="Z_C813679C_1F25_4E8B_B995_533787F0CCF2_.wvu.Cols" localSheetId="1" hidden="1">'Sál zastupitelstva - etapa 1'!#REF!</definedName>
    <definedName name="Z_C813679C_1F25_4E8B_B995_533787F0CCF2_.wvu.Cols" localSheetId="2" hidden="1">'Sál zastupitelstva - etapa 2'!#REF!</definedName>
    <definedName name="Z_C813679C_1F25_4E8B_B995_533787F0CCF2_.wvu.FilterData" localSheetId="1" hidden="1">'Sál zastupitelstva - etapa 1'!$A$2:$J$150</definedName>
    <definedName name="Z_C813679C_1F25_4E8B_B995_533787F0CCF2_.wvu.FilterData" localSheetId="2" hidden="1">'Sál zastupitelstva - etapa 2'!$A$2:$J$80</definedName>
    <definedName name="Z_C813679C_1F25_4E8B_B995_533787F0CCF2_.wvu.PrintArea" localSheetId="1" hidden="1">'Sál zastupitelstva - etapa 1'!$A$2:$J$150</definedName>
    <definedName name="Z_C813679C_1F25_4E8B_B995_533787F0CCF2_.wvu.PrintArea" localSheetId="2" hidden="1">'Sál zastupitelstva - etapa 2'!$A$2:$J$80</definedName>
    <definedName name="Z_C813679C_1F25_4E8B_B995_533787F0CCF2_.wvu.PrintTitles" localSheetId="1" hidden="1">'Sál zastupitelstva - etapa 1'!$2:$2</definedName>
    <definedName name="Z_C813679C_1F25_4E8B_B995_533787F0CCF2_.wvu.PrintTitles" localSheetId="2" hidden="1">'Sál zastupitelstva - etapa 2'!$2:$2</definedName>
    <definedName name="Z_D80F4BCD_90E6_4CF9_BB80_CD28A212AF14_.wvu.Cols" localSheetId="1" hidden="1">'Sál zastupitelstva - etapa 1'!#REF!</definedName>
    <definedName name="Z_D80F4BCD_90E6_4CF9_BB80_CD28A212AF14_.wvu.Cols" localSheetId="2" hidden="1">'Sál zastupitelstva - etapa 2'!#REF!</definedName>
    <definedName name="Z_D80F4BCD_90E6_4CF9_BB80_CD28A212AF14_.wvu.FilterData" localSheetId="1" hidden="1">'Sál zastupitelstva - etapa 1'!$A$2:$J$150</definedName>
    <definedName name="Z_D80F4BCD_90E6_4CF9_BB80_CD28A212AF14_.wvu.FilterData" localSheetId="2" hidden="1">'Sál zastupitelstva - etapa 2'!$A$2:$J$80</definedName>
    <definedName name="Z_D80F4BCD_90E6_4CF9_BB80_CD28A212AF14_.wvu.PrintArea" localSheetId="1" hidden="1">'Sál zastupitelstva - etapa 1'!$A$2:$J$150</definedName>
    <definedName name="Z_D80F4BCD_90E6_4CF9_BB80_CD28A212AF14_.wvu.PrintArea" localSheetId="2" hidden="1">'Sál zastupitelstva - etapa 2'!$A$2:$J$80</definedName>
    <definedName name="Z_D80F4BCD_90E6_4CF9_BB80_CD28A212AF14_.wvu.PrintTitles" localSheetId="1" hidden="1">'Sál zastupitelstva - etapa 1'!$2:$2</definedName>
    <definedName name="Z_D80F4BCD_90E6_4CF9_BB80_CD28A212AF14_.wvu.PrintTitles" localSheetId="2" hidden="1">'Sál zastupitelstva - etapa 2'!$2:$2</definedName>
    <definedName name="Z_F18F5723_E1DD_4928_A1A8_38350028BAD1_.wvu.Cols" localSheetId="1" hidden="1">'Sál zastupitelstva - etapa 1'!#REF!</definedName>
    <definedName name="Z_F18F5723_E1DD_4928_A1A8_38350028BAD1_.wvu.Cols" localSheetId="2" hidden="1">'Sál zastupitelstva - etapa 2'!#REF!</definedName>
    <definedName name="Z_F18F5723_E1DD_4928_A1A8_38350028BAD1_.wvu.FilterData" localSheetId="1" hidden="1">'Sál zastupitelstva - etapa 1'!$A$2:$J$2</definedName>
    <definedName name="Z_F18F5723_E1DD_4928_A1A8_38350028BAD1_.wvu.FilterData" localSheetId="2" hidden="1">'Sál zastupitelstva - etapa 2'!$A$2:$J$2</definedName>
    <definedName name="Z_F18F5723_E1DD_4928_A1A8_38350028BAD1_.wvu.PrintArea" localSheetId="1" hidden="1">'Sál zastupitelstva - etapa 1'!$A$2:$J$149</definedName>
    <definedName name="Z_F18F5723_E1DD_4928_A1A8_38350028BAD1_.wvu.PrintArea" localSheetId="2" hidden="1">'Sál zastupitelstva - etapa 2'!$A$2:$J$79</definedName>
    <definedName name="Z_F18F5723_E1DD_4928_A1A8_38350028BAD1_.wvu.PrintTitles" localSheetId="1" hidden="1">'Sál zastupitelstva - etapa 1'!$2:$2</definedName>
    <definedName name="Z_F18F5723_E1DD_4928_A1A8_38350028BAD1_.wvu.PrintTitles" localSheetId="2" hidden="1">'Sál zastupitelstva - etapa 2'!$2:$2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17" l="1"/>
  <c r="J31" i="17"/>
  <c r="J30" i="17"/>
  <c r="J29" i="17"/>
  <c r="J28" i="17"/>
  <c r="J27" i="17"/>
  <c r="J26" i="17"/>
  <c r="J25" i="17"/>
  <c r="J24" i="17"/>
  <c r="J23" i="17"/>
  <c r="J80" i="17"/>
  <c r="J66" i="17"/>
  <c r="J22" i="17" l="1"/>
  <c r="J29" i="20"/>
  <c r="J98" i="17"/>
  <c r="J97" i="17" l="1"/>
  <c r="H94" i="17" l="1"/>
  <c r="J93" i="17"/>
  <c r="J94" i="17" l="1"/>
  <c r="J41" i="17" l="1"/>
  <c r="J42" i="17" l="1"/>
  <c r="J20" i="20" l="1"/>
  <c r="J19" i="20"/>
  <c r="J18" i="20"/>
  <c r="J86" i="17" l="1"/>
  <c r="J85" i="17"/>
  <c r="J78" i="17" l="1"/>
  <c r="J72" i="17"/>
  <c r="J82" i="17" l="1"/>
  <c r="J81" i="17"/>
  <c r="J79" i="17"/>
  <c r="J77" i="17"/>
  <c r="J27" i="20" l="1"/>
  <c r="J17" i="17"/>
  <c r="J91" i="17"/>
  <c r="J90" i="17"/>
  <c r="J50" i="17"/>
  <c r="J16" i="17"/>
  <c r="J26" i="20"/>
  <c r="J25" i="20"/>
  <c r="J13" i="20"/>
  <c r="J15" i="20"/>
  <c r="J14" i="20"/>
  <c r="J9" i="20" l="1"/>
  <c r="J8" i="20"/>
  <c r="J7" i="20"/>
  <c r="J51" i="17"/>
  <c r="J46" i="17"/>
  <c r="J37" i="17" l="1"/>
  <c r="J36" i="17"/>
  <c r="J18" i="17" l="1"/>
  <c r="J56" i="17"/>
  <c r="J54" i="17"/>
  <c r="J6" i="20" l="1"/>
  <c r="J5" i="20" s="1"/>
  <c r="J67" i="17" l="1"/>
  <c r="J64" i="17"/>
  <c r="J63" i="17" l="1"/>
  <c r="J61" i="17"/>
  <c r="J60" i="17" l="1"/>
  <c r="J49" i="17" l="1"/>
  <c r="J45" i="17" l="1"/>
  <c r="J10" i="17" l="1"/>
  <c r="J8" i="17"/>
  <c r="J6" i="17" l="1"/>
  <c r="J22" i="20" l="1"/>
  <c r="J21" i="20"/>
  <c r="J83" i="17" l="1"/>
  <c r="J88" i="17" l="1"/>
  <c r="J89" i="17"/>
  <c r="J24" i="20"/>
  <c r="J87" i="17"/>
  <c r="J23" i="20"/>
  <c r="J17" i="20" s="1"/>
  <c r="J76" i="17" l="1"/>
  <c r="J74" i="17"/>
  <c r="J11" i="20"/>
  <c r="J10" i="20" s="1"/>
  <c r="J73" i="17" l="1"/>
  <c r="J75" i="17"/>
  <c r="J55" i="17"/>
  <c r="J40" i="17" l="1"/>
  <c r="J39" i="17"/>
  <c r="J38" i="17" l="1"/>
  <c r="J20" i="17"/>
  <c r="J35" i="17" l="1"/>
  <c r="J11" i="17" l="1"/>
  <c r="J9" i="17" l="1"/>
  <c r="J7" i="17"/>
  <c r="J5" i="17" s="1"/>
  <c r="B12" i="1" l="1"/>
  <c r="J42" i="20"/>
  <c r="J41" i="20"/>
  <c r="J40" i="20"/>
  <c r="J39" i="20"/>
  <c r="J38" i="20"/>
  <c r="J37" i="20"/>
  <c r="J36" i="20"/>
  <c r="J35" i="20"/>
  <c r="J34" i="20"/>
  <c r="J33" i="20"/>
  <c r="J31" i="20"/>
  <c r="J30" i="20"/>
  <c r="J16" i="20"/>
  <c r="J12" i="20" s="1"/>
  <c r="J95" i="17"/>
  <c r="J28" i="20" l="1"/>
  <c r="J32" i="20"/>
  <c r="J44" i="20" s="1"/>
  <c r="J65" i="17" l="1"/>
  <c r="C12" i="1" l="1"/>
  <c r="E12" i="1" s="1"/>
  <c r="J84" i="17"/>
  <c r="J71" i="17" s="1"/>
  <c r="J70" i="17"/>
  <c r="J69" i="17"/>
  <c r="J68" i="17"/>
  <c r="J62" i="17"/>
  <c r="J59" i="17" l="1"/>
  <c r="J58" i="17"/>
  <c r="J57" i="17"/>
  <c r="J53" i="17"/>
  <c r="J52" i="17"/>
  <c r="J44" i="17" l="1"/>
  <c r="J34" i="17" l="1"/>
  <c r="J33" i="17" s="1"/>
  <c r="J21" i="17" l="1"/>
  <c r="J19" i="17"/>
  <c r="J15" i="17" l="1"/>
  <c r="J14" i="17"/>
  <c r="J13" i="17"/>
  <c r="J12" i="17" s="1"/>
  <c r="J102" i="17" l="1"/>
  <c r="J96" i="17"/>
  <c r="J48" i="17" l="1"/>
  <c r="J47" i="17"/>
  <c r="J43" i="17" s="1"/>
  <c r="J112" i="17" l="1"/>
  <c r="J111" i="17"/>
  <c r="J110" i="17" l="1"/>
  <c r="J109" i="17"/>
  <c r="J108" i="17"/>
  <c r="J107" i="17"/>
  <c r="J106" i="17"/>
  <c r="J105" i="17"/>
  <c r="J101" i="17" s="1"/>
  <c r="J104" i="17"/>
  <c r="J103" i="17"/>
  <c r="J100" i="17" l="1"/>
  <c r="J92" i="17" s="1"/>
  <c r="J114" i="17" s="1"/>
  <c r="J99" i="17"/>
  <c r="B11" i="1" l="1"/>
  <c r="C11" i="1" l="1"/>
  <c r="E11" i="1" s="1"/>
  <c r="E13" i="1" s="1"/>
</calcChain>
</file>

<file path=xl/sharedStrings.xml><?xml version="1.0" encoding="utf-8"?>
<sst xmlns="http://schemas.openxmlformats.org/spreadsheetml/2006/main" count="443" uniqueCount="241">
  <si>
    <t>pořadové číslo</t>
  </si>
  <si>
    <t>popis</t>
  </si>
  <si>
    <t>Kč/jednotka bez_DPH</t>
  </si>
  <si>
    <t>počet</t>
  </si>
  <si>
    <t>cena celkem / Kč bez DPH</t>
  </si>
  <si>
    <t>název</t>
  </si>
  <si>
    <t>ks</t>
  </si>
  <si>
    <t>Instalace a služby</t>
  </si>
  <si>
    <t>AV TECHNOLOGIE</t>
  </si>
  <si>
    <t>AV TECHNOLOGIE - cena celkem bez DPH:</t>
  </si>
  <si>
    <t>m</t>
  </si>
  <si>
    <t>kpl</t>
  </si>
  <si>
    <t>Instalace</t>
  </si>
  <si>
    <t>CENA CELKEM BEZ DPH:</t>
  </si>
  <si>
    <t>Množství</t>
  </si>
  <si>
    <t>výrobce</t>
  </si>
  <si>
    <t>cena celkem bez DPH</t>
  </si>
  <si>
    <t>kód v projektu</t>
  </si>
  <si>
    <t>typové označení</t>
  </si>
  <si>
    <t>množstevní jednotka</t>
  </si>
  <si>
    <t>popis pro VŘ</t>
  </si>
  <si>
    <t>Poznámka 1: Rozpočtované ceny jsou kalkulovány v cenové hladině platné v době dokončení projektové dokumentace.</t>
  </si>
  <si>
    <t>Poznámka 2: Doporučujeme revizi projektové dokumentace, uběhne-li od termínu zpracování projektu do realizace období delší než 12 měsíců.</t>
  </si>
  <si>
    <r>
      <t xml:space="preserve">Poznámka 3: U položek, kde není uvedeno jinak, platí standardní </t>
    </r>
    <r>
      <rPr>
        <b/>
        <u/>
        <sz val="8"/>
        <rFont val="Arial CE"/>
        <charset val="238"/>
      </rPr>
      <t>dvouletá záruka</t>
    </r>
    <r>
      <rPr>
        <b/>
        <sz val="8"/>
        <rFont val="Arial CE"/>
        <charset val="238"/>
      </rPr>
      <t>. V případě odchylného požadavku zadavatele je potřeba uvažovat náklady za rozšíření takové záruky.</t>
    </r>
  </si>
  <si>
    <t>V případě že výrobce na daný produkt poskytuje záruku delší než dva roky, bude uplatněna délka záruky stanovená výrobcem.</t>
  </si>
  <si>
    <t>set</t>
  </si>
  <si>
    <t>Montážní materiál</t>
  </si>
  <si>
    <t>Signálový extender - vysílač</t>
  </si>
  <si>
    <t>Dotykový panel</t>
  </si>
  <si>
    <t>Kabeláž + příslušenství</t>
  </si>
  <si>
    <t>Konektory</t>
  </si>
  <si>
    <t>Instalace interfacové techniky (Instalace interfacové techniky, přístrojové skříně a rozvaděče. Vyvázání kabeláže a zapojení napájení)</t>
  </si>
  <si>
    <t>h</t>
  </si>
  <si>
    <t>Doprava</t>
  </si>
  <si>
    <t>Programování</t>
  </si>
  <si>
    <t>Projektová dokumentace skutečného stavu, příprava, inženýring, předání, školení (Doplnění projektové dokumentace před akcí. Přejímka stavební připravenosti, převzetí místa instalace. Projektová dokumentace skutečného stavu. Předání díla. Zaškolení uživatele. Inženýring - vedení instalace. Systémové testy.)</t>
  </si>
  <si>
    <t>Příslušenství rack</t>
  </si>
  <si>
    <t>19" rozvodný panel  1U 8x230V UTE, přívod černý - 2m, podsvícený vypínač</t>
  </si>
  <si>
    <t>Řídicí systém + podružné jednotky do silového rozvaděče</t>
  </si>
  <si>
    <t>Koaxiální kabel</t>
  </si>
  <si>
    <t xml:space="preserve">Instalace řídícího systému (Řídící jednotka, Ovládací prvky, Silové vypínače ovládané z ŘS) </t>
  </si>
  <si>
    <t>Programování a SW práce (Řídící systém, Režimy a předvolby na dotykovém panelu, Programování silových okruhů, Tvorba manuálu pro systém)</t>
  </si>
  <si>
    <t>Projektový managment (Obhlídky na místě, Konzultace, Kontrolní dny)</t>
  </si>
  <si>
    <t>Další práce (Úklid materiálu, nářadí, likvidace obalů)</t>
  </si>
  <si>
    <t>Signálový extender - přijímač</t>
  </si>
  <si>
    <t>Kontrolér</t>
  </si>
  <si>
    <t>Ozvučení</t>
  </si>
  <si>
    <t>Interface technologie</t>
  </si>
  <si>
    <t>Modulární maticový přepínač</t>
  </si>
  <si>
    <t>Scaler HDMI/SDI, SDI/HDMI</t>
  </si>
  <si>
    <t>Převodník HDMI/SDI</t>
  </si>
  <si>
    <t>Převodník SDI/HDMI</t>
  </si>
  <si>
    <t>Aplikace</t>
  </si>
  <si>
    <t>Aplikace pro emulaci dotykového panelu a kontroléru. Kompatibilní s operačním systémem min. Apple iOS 7.0 a vyšší, Android OS 4.1 a vyšší, Windows PC OS 7 a vyšší. 1 licence.</t>
  </si>
  <si>
    <t>Tablet</t>
  </si>
  <si>
    <t>Diskusní a hlasovací systém</t>
  </si>
  <si>
    <t>Kabel koaxiální</t>
  </si>
  <si>
    <t xml:space="preserve">Koaxialní  kabel pro SDI a HD-SDI a 3G-SDI video signál. Impedance 75 ohm. Dvojité stínění. Vnější průměr 6,95 mm. Útlum dB/30 m: -2,8@180 MHz, -4,4@400 MHz, -5,7@750 MHz. </t>
  </si>
  <si>
    <t>Matrix switcher SDI</t>
  </si>
  <si>
    <t>Mixážní systém</t>
  </si>
  <si>
    <t>Dvoukanálový eliminátor zpětné vazby, min. 24 filtrů / kanál</t>
  </si>
  <si>
    <t>Switch</t>
  </si>
  <si>
    <t>Nabíječka</t>
  </si>
  <si>
    <t>Anténa</t>
  </si>
  <si>
    <t>Držák</t>
  </si>
  <si>
    <t xml:space="preserve">Držák pro upevnění ext. antény. Barva černá. </t>
  </si>
  <si>
    <t>Zesilovač</t>
  </si>
  <si>
    <t>Zdroje signálu + přípojná místa + provozní PC + monitory</t>
  </si>
  <si>
    <t>Bezdrátový přepínač</t>
  </si>
  <si>
    <t>Ostatní rackové drobné příslušensntí obsahující police, záslepky, šrouby, vyvazovací profily, ard..</t>
  </si>
  <si>
    <t>Převodník HDMI to SDI 6G s minimálními parametry: převádí HDMI signál na SDI. Je vybaven výstupy typu 6G-SDI, které jsou kompatibilní s normami SD, HD a Ultra HD a jsou automaticky přepínany. Konverze rozlišení z HD na SD a analogové nebo digitální AES/EBU zvukové vstupy pro vkládání audia do SDI linky. Převodník vybaven přepínačem pro vynucený výstup HD signálu z HDMI 4K zařízení v případech, kdy je požadován výhradně standardní HD signál. 1x HDMI IN, 2x HD SDI OUT.</t>
  </si>
  <si>
    <t>Převodník SDI to HDMI 4K s minimálním,i parametry: konvertuje SDI signál na HDMI. Je vybaven 6G-SDI vstupy a automaticky přepíná mezi normami SD, HD a Ultra HD. Nabízí redundantní SDI vstup, průchozí 6G-SDI výstup, integrovaný down-konvertor rozlišení, analogové nebo digitální AES/EBU audio výstupy separované z SDI video vstupů. Převodník automaticky rozpozná HD HDMI zařízení a v případě potřeby provede konverzi rozlišení z Ultra HD na HD.</t>
  </si>
  <si>
    <t>Kamery, stream, videostřižny + příslušenství</t>
  </si>
  <si>
    <t>Patch panel</t>
  </si>
  <si>
    <t>Šestikanálové relé jednotka s minimálními parametry: pro spínání zátěží do 10A, 6 nezávislých bezpotenciálových přepínacích výstupů, řízení po sběrnici a externími tlačítky, testovací tlačítka na čelním panelu, programovatelné parametry pro každé relé (odezva na vstup, zpožděné zapnutí/vypnutí, paměť, sekvence pro ovládání motorů), indikace napájení a stavu relé. Napájecí napětí: 230V / 50/60Hz, 50 mA, Počet spínaných výstupů: 6, Maximální zátěž: 230V/10A každý výstup při odporové zátěži, 6 DIN</t>
  </si>
  <si>
    <t>Karta zastupitele s potiskem</t>
  </si>
  <si>
    <t>Karta</t>
  </si>
  <si>
    <t>Server</t>
  </si>
  <si>
    <t>Služby</t>
  </si>
  <si>
    <t>Řídící a ovládací SW</t>
  </si>
  <si>
    <t>Profesionální LCD monitor</t>
  </si>
  <si>
    <t>Nástěnný držák displeje</t>
  </si>
  <si>
    <t>Set konetorů k signálové kabeláži (audio, RJ45, BNC, RS232, atd.)</t>
  </si>
  <si>
    <t>Ostatní drobný montážní materiál (pásky, svorky, kotvící materiál, atd.)</t>
  </si>
  <si>
    <t>Sada SW pro vzdálené připojení zastupitele pro zasedání. Kompletní virtuální jednotka se systémovou identifikací, tlačítkem přihlášení do diskuse, s hlasovacími tlačítky. Hlavní okno náhledu pro možnost sledovat průběh zasedání – záběr kamery, vizualizace. Kontrola konektivity, systémová návaznost na databázi zastupitelů, tisky výsledků hlasování, zobrazení v rámci vizualizace – jméno, příjmení, stranická přílsušnost.</t>
  </si>
  <si>
    <t>Instalace kabeláže včetně konektorů (Příprava a pokládka kabelového svazku. Konektory: audio, video, řízení, napájení.)</t>
  </si>
  <si>
    <t>IT služby (Instalace a nastavení PC, Instalace a konfigurace SW, Konfigurace WiFi pro AV, Konzultace)</t>
  </si>
  <si>
    <t>Kabel silový</t>
  </si>
  <si>
    <t>Kabel 3x1,5mm pro 100V ozvučení</t>
  </si>
  <si>
    <t>Zobrazovače</t>
  </si>
  <si>
    <t>MÚ Chotěboř	, sál zastupitelstva - AV technika - AV technika (etapa 2)</t>
  </si>
  <si>
    <t>MÚ Chotěboř	, sál zastupitelstva - AV technika - AV technika (etapa 1)</t>
  </si>
  <si>
    <t>Nástěnný fixní držák. Minimální nosnost dle hmotnosti použitého displeje. Standard VESA s roztečí dle použitého  displeje. Možnost horizontálního posunu po instalaci min  +/- 200 mm doleva a doprava. Možnost doladění výšky a vodováhy pro instalaci. Bezpečném západka obrazovky do držáku. Možnost spojit několik displejů do řady</t>
  </si>
  <si>
    <t>Stropní držák</t>
  </si>
  <si>
    <t xml:space="preserve">Stropní držák pro 2 monitory s možností náklonu min -20°. Minimální nosnost dle hmotnosti použitého displeje. Standard VESA s roztečí dle použitého displeje. Možnost doladění výšky a vodováhy pro instalaci. Bezpečném západka obrazovky do držáku. </t>
  </si>
  <si>
    <t>Nástěnný polohovatelný držák displeje</t>
  </si>
  <si>
    <t>Nástěnný polohovatelný držák pro uhlopříčky v minimálním rozsahu 42-80". Možná vzdálenost od stěny v rozsahu min 100-900 mm. Minimální nosnost dle hmotnosti použitého displeje. 2 klouby - Natočení min 90°. Náklon min. -15°. Standard VESA s roztečí dle použitého  displeje</t>
  </si>
  <si>
    <t>Případné provozní PC obsluhy - součástí dodávky investora</t>
  </si>
  <si>
    <t>Provozní PC obsluhy</t>
  </si>
  <si>
    <t>PC zapisovatelky</t>
  </si>
  <si>
    <t>AV vybavení PK3</t>
  </si>
  <si>
    <t>Racková konstrukce</t>
  </si>
  <si>
    <t>Sestava zastupitele pro zapuštění</t>
  </si>
  <si>
    <t>Sada 50 zakončovacích prvků pro kanálový vodič pro jeho zapuštěnou instalaci.</t>
  </si>
  <si>
    <t>Zakončovací sada</t>
  </si>
  <si>
    <t>Spojovací sada</t>
  </si>
  <si>
    <t>Sada 50 spojek pro zakončení kanálového vodiče pro jeho zapuštěnou instalaci</t>
  </si>
  <si>
    <t>PC Virtuální přístup</t>
  </si>
  <si>
    <t>Instalace SW diskusního systému, nastavení, oživení.</t>
  </si>
  <si>
    <t>Instalace virtuálního klienta, nastavení, oživení.</t>
  </si>
  <si>
    <t>Roční náklady spojené s provozem serveru virtuálního klienta</t>
  </si>
  <si>
    <t>rok</t>
  </si>
  <si>
    <t>Případné náklady spojené se zajištěním streamu na 1 zasedání.</t>
  </si>
  <si>
    <t>Instalace SW customizace, nastavení uživatelských parametrů</t>
  </si>
  <si>
    <t>AllInOne</t>
  </si>
  <si>
    <t>Diskusní a hlasovací systém - doplnění</t>
  </si>
  <si>
    <t>AllInOne PC s minimálními paramtery: 21.5" antireflexní matný IPS zobrazovač s rozlišením FHD, FHD webkamera, výškově nastavitelný podstavec, s min. 120W zdrojem s účinnosti až 88%, výkon min. 6-jádrového CPU min. 12500 bodu dle nezávislého testu cpubenchmark.net, operační paměť 8GB DDR4, SSD M.2 PCIe disk s kapacitou 256GB, DVD-RW optická mechanika, Gbit síťová karta, wifi standardu 802.11ax + BT5.1, min. 1x DisplayPort, 1x HDMI, USB-C, USB 3.1, M.2 PCIe x1-2230/2280, čtečka pam. karet, klávesnici a myš stejného výrobce, integrované reproduktory, operační systém s podporu AD (domény)</t>
  </si>
  <si>
    <t>Nastavení uživatelských parametrů, instalace diskusního systému, zaškolení obsluhy, technická podpora na prvním zasedání.</t>
  </si>
  <si>
    <t>Instalace video techniky (Displeje včetně držáků, Videotechnika)</t>
  </si>
  <si>
    <t>Doprava, ubytování, diety.</t>
  </si>
  <si>
    <t>LCD profesionální displej s min. parametry: s uhlopříčkou min. 98", IPS s LED podsvícením, rozlišení 3840 x 2160, haze min. 28%, jas min. 500nit, kontrast 1200:1, odezva max. 8ms, provoz 24/7, orientace landscape/portrait, 3x HDMI, 1x DP, USB, LAN, RS232, media player, tloušťka max. 90mm, integrované reproduktory min. 2x 8W</t>
  </si>
  <si>
    <t>LCD profesionální displej s min. parametry: 55", IPS s LED podsvícením, rozlišení 3840 x 2160, haze 28%, jas 500nit, kontrast 1000:1, odezva 8ms, provoz 24/7, orientace landscape/portrait, 3x HDMI, 1x DP, USB, LAN, IP a RS232 řízení, media player, tloušťka max. 41mm, integrované reproduktory min. 2x 8W</t>
  </si>
  <si>
    <t>LCD profesionální displej 49" s min. parametry: IPS s LED podsvícením, rozlišení 3840 x 2160, haze 28%, jas 500nit, kontrast 1000:1, odezva 8ms, provoz 24/7, orientace landscape/portrait, 3x HDMI, 1x DP, USB, LAN, RS232, media player, tloušťka max. 41mm, integrované reproduktory min. 2x 8W</t>
  </si>
  <si>
    <t>Mixážní matice s digitálním signálovým processingem s min. parametry: 12 symetrických vstupů / 8 symetrických výstupů, min. 10 vstupů s automatickou eliminací ozvěny (AEC), Dante připojení, digitální sběrnice s min. 32 zvukovými kanály, ethernet pro nastavení, kontrolu a monitoring, vstup pro řízení</t>
  </si>
  <si>
    <t>Připojení mix. matice k Dante síti</t>
  </si>
  <si>
    <t>Eliminátor</t>
  </si>
  <si>
    <t>Zesilovač pro indukční smyčku s min. parametry: (vyhovuje IEC 60849), bezdrátový přenos audio signálu pro nedoslýchavé, Audio vstupy Line/Mic, omezovač a automatické řízení zisku, výstupní výkon pro pokrytí min. 500 m2, proudově řízená smyčka</t>
  </si>
  <si>
    <t>Koncový zesilovač s min. parametry: 4x 300W_70/100V a 8/4Ω, 4x 150W_2/16Ω, DSP, směrování vstupů, EQ, limiter, max. hluk chlazení 54 dBA SPL@1m, odstup signál/šum &gt;105 dB, vzdálená správa a dohled</t>
  </si>
  <si>
    <t>Zesilovač I.S.</t>
  </si>
  <si>
    <t>Dvoupásmová podhledová reprosoustava s min. parametry: vč. zadního krytu, min. parametry: 25W / 70_100V, 84dB, 85Hz–18kHz, 120°-150° pokrytí, vhodné pro náročné prostředí, rozměry max: 200x220 (průměr x výška) mm, 4 kg</t>
  </si>
  <si>
    <t>Podhledový reproduktor</t>
  </si>
  <si>
    <t>Kolečka pro rack</t>
  </si>
  <si>
    <t>Sada 4 ks koleček, 2 s brzdou,  nosnost sady 4ks koleček min 300kg</t>
  </si>
  <si>
    <t>Rozvodný panel</t>
  </si>
  <si>
    <t>Patch panel univerzální, neosazený patch panel, který je určen pro 24 stíněných i nestíněných keystonů. Vyvazovací lišta.</t>
  </si>
  <si>
    <t>Frame maticového přepínače s min. parametry: min. 17x17 frame. Vestavěný control panel a CPU jednotka. Možnost kombinace HDCP a nonHDCP I/O boardů, min. 500 továrních a 50 uživatelských presetů, RS232/422, vícenásobné TCP/IP, vestavěný website pro mnohonásobný přístup, rozšířený EDID management, HDCP, Bez I/O boardů.</t>
  </si>
  <si>
    <t>Maticový přepínač - vstupní karta</t>
  </si>
  <si>
    <t>Maticový přepínač - výstupní karta</t>
  </si>
  <si>
    <t>Maticový přepínač - vstupní karta s min. parametry: 8 kanálový HDMI 1.4 Input board s minimální konfigurací: HDMI 1.4, HDCP kompatibilní, 4K/UHD 4096 x 2160 @ 60 Hz 4:2:0, HDCP enable/disable funkce, equalizace délky kabelu min. do 60 m na každém vstupu, rozšířený EDID management.</t>
  </si>
  <si>
    <t>Maticový přepínač - výstupní karta s min. parametry: 8 kanálový HDMI 1.4 Output board s minimální konfigurací: HDMI 1.4, HDCP kompatibilní, 4K/UHD 4096 x 2160 @ 60 Hz 4:2:0, HDCP compliant, rozšířený EDID management.</t>
  </si>
  <si>
    <t>Extender pro přenos HDMI po kabelu CATx - Vysílač. Minimální parametry: Podpora standardů HDBase-T, HDMI 1.4a, HDCP 2.2. Podpora 4K/UHD@60Hz 4:2:0. Přenos 1920x1200 a 1080p/60 na 100 m, přenos 4K/UHD na min. 70 m. Přenos RS-232 (obousměrně) a IR příkazů. HDCP kompatibilní. Podpora přenosu EDID, CEC, 3D. PoCc napájení přijímače po CATx kabelu.</t>
  </si>
  <si>
    <t>Extender pro přenos HDMI po kabelu CATx - Přijímač. Minimální parametry: Podpora standardů HDBase-T, HDMI 1.4a, HDCP 2.2. Podpora 4K/UHD@60Hz 4:2:0. Přenos 1920x1200 a 1080p/60 na 100 m, přenos 4K/UHD na min. 70 m. Přenos RS-232 (obousměrně) a IR příkazů. HDCP kompatibilní. Podpora přenosu EDID, CEC, 3D. PoCc napájení přijímače po CATx kabelu.</t>
  </si>
  <si>
    <t>Kontrolér řídicího systému. Minimální technické parametry kontroléru: 2GB RAM, 4x RS232/485 obousměrný, 8x univerzální port (digital I/O, IR, RS out), 2x relé, 1x LAN, vestavěný webový server. Napájecí zdroj je součástí balení  nebo PoE (802.3af).</t>
  </si>
  <si>
    <t>Rozšiřující modul</t>
  </si>
  <si>
    <t>Rozšiřující modul řídicího systému s min. parametry: 3 x RS232, 8x univerzální port (digital I/O, IR, RS out), připojení do LAN, napájení PoE.</t>
  </si>
  <si>
    <t>Tablet min. 10.9palcový (úhlopříčně) Multi‑Touch displej IPS 2360 × 1640, šesti jádrový procesor, uložiště 64GB, WiFi ax (2,4 GHz a 5 GHz), Bluetooth 5.2, přední 12MP kamera, hlavní fotoaparát 12 MP s rozlišením až 4k, systémový konektor USB-C, operační systém kompatibilní s iOS app, tříosý gyroskop, akcelerometr, barometr, snímač okolního osvětlení, čtečka otisku prstů, vestavěná dobíjecí baterie s výdrží až 10 hodin, hmotnost do 480 gramů</t>
  </si>
  <si>
    <t>Síťové prvky - AP</t>
  </si>
  <si>
    <t>Stropní bezdrátový přístupový bod (AP) s min. parametry: 802.11ax, dvě rádia, duálně optimalizovaná anténa 2x2 MU-MIMO, 2.4GHz a 5GHz, PoE, RJ45, management v cloud</t>
  </si>
  <si>
    <t>26 portový Gigabit řízený přepínač s min. parametry: 24x Gigabit metal + 2x Gigabit combo (metal/SFP), propustnost 52 Gbps, rychlost přesměrování až 39Mpps, PoE+ 802.3at (30W) - Power budget 170W, IPv6, 802.3az (Green), L2 Multicast, Link agregace, VLAN, QoS, 19" rackmount</t>
  </si>
  <si>
    <t>Převodník RS-232/485 s minimálními parametry: automatický poloduplexní provoz, indikace směru přenosu, Vstupní/výstupní konektory: RS232 konektor, RS485, 2DIN</t>
  </si>
  <si>
    <t>Stmívač do silového rozvaděče</t>
  </si>
  <si>
    <t>Relé do silového rozvaděče</t>
  </si>
  <si>
    <t>Převodník do silového rozvaděče</t>
  </si>
  <si>
    <t>Jednotka pro řízení elektronických předřadníků zářivek s minimálními parametry: možnost rozdělení 64 stmívatelných předřadníků zářivek na jedné sběrnici až na 15 nezávislých skupin, kompatibilní s předřadníky DALI firem Philips, Osram, Tridonic, Helvar a pod..., řízení všech skupin po sběrnici a dvou z nich i externími tlačítky, testovací tlačítka na čelním panelu, programovatelné parametry (odezva na vstupy, min., max. hodnota výstupního napětí, rychlost stmívání), indikace výstupní úrovně, a zkratované sběrnice k zářivkám). 4 DIN</t>
  </si>
  <si>
    <t>Dante převodník</t>
  </si>
  <si>
    <t>Dante - min. 2x USB vstup a 2x USB výstup, napájení PoE</t>
  </si>
  <si>
    <t>Bezdrátový prezentační přepínač pro sdílení obrazu a zvuku ze zařízení typu notebook, smartphone, tablet na displej nebo projektor. Sdílení lze spustit z USB tlačítka nebo aplikace prostřednictvím integrovaného WiFi access pointu v přepínači. Obraz z mobilních zařízení je sdílen pomocí aplikace nebo standardů Miracast, AirPlay, Google Cast. Sdílení až 2 zařízení na displeji nebo projektoru najednou. Vzdálená správa přes webové rozhraní nebo aplikace. Zařízení je certifikováno ISO 27001 - řízení bezpečnosti informací. Komunikace mezi USB tlačítkem a přepínačem je šifrována a chráněna digitálním certifikátem. Funkce Moderace a Touch Back (ovládání vzdáleného počítače z dotykového displeje). Minimální technické parametry: video výstup 4K UHD (3840*2160) @ 30Hz. HDMI 1.4b, integrovaný WiFi access point 2,4 nebo 5 GHz, 1x USB-C tlačítko v balení, podporované OS Windows 8 a vyšší (64bit), MacOS 10.13 a vyšší, Android 9.0 a vyšší , iOS 12 a vyšší. Výstupy: 1x HDMI. 1x USB-A. 1x USB-C, 1x LAN</t>
  </si>
  <si>
    <t>USB tlačítko</t>
  </si>
  <si>
    <t>Přídavný odkládací držák na stůl pro tlačítka, k uložení až 4 USB tlačítek. Provedení v černém matném plastu. Balení neobsahuje USB tlačítka</t>
  </si>
  <si>
    <t>Bezdrátové sdílené obsahu</t>
  </si>
  <si>
    <t>Ozvučení - doplnění + bezdrátové mikrofony</t>
  </si>
  <si>
    <t>Externí všesměrová anténa, s minimální konfigurací: 470 - 700 MHz, výstup BNC, 50 ohm, dodávka vč. klipsny pro připevnění na držák.</t>
  </si>
  <si>
    <t>Stojan</t>
  </si>
  <si>
    <t>Stolní stojánek s nástavcem pro uční mikrofon.</t>
  </si>
  <si>
    <t>UHF čtyřkanálový digitální přijímač bezdrátových mikrofonů, modulace SPD, SeDAC, SePAC nebo FSK, přenosné přeladitelné pásmo min. 40 MHz, latence max. 3,8 ms, systémová spektrální analýza, frekvenční rozsah min. 30 Hz-19 kHz, diverzitní příjem, kódování přenosu min. 448 bit nebo AES 256, 4x XLR symetrický výstup, Dante výstup (48kHz), min. 80 přenosných freq. v jednom zařízení, filtr nízkých frekvencí, 19" rack uchycení</t>
  </si>
  <si>
    <t>Mikrofon bezdrátový - přijímač</t>
  </si>
  <si>
    <t>Dynamická mikrofonní vložka pro systémové vysílače, kardioidní charakteristika, zpěv, mluvené slovo, Minimální vlastnosti: rozsah 80Hz-15kHz, citlivost 2mV/Pa, odolnost proti zpětné vazbě</t>
  </si>
  <si>
    <t>UHF digitální ruční vysílač pro specifikovanou mikrofonní vložku, modulace SPD, SeDAC, SePAC nebo FSK, min. parametry:  UHF přenosné přeladitelné pásmo 40MHz, frekvenční rozsah 70 Hz-16 kHz, trvalý výkon 10 mW, kódování přenosu 448 bit nebo AES 256, 80 přenosných freq. v jednom zařízení, provoz 5,5 hodin, možnost využití AA baterií, váha max. 500g bez baterií (vč. mikrofonní hlavy)</t>
  </si>
  <si>
    <t>UHF digitální kapesní vysílač, modulace SPD, SeDAC, SePAC nebo FSK, min. parametry: UHF přenosné přeladitelné pásmo 40MHz, frekvenční rozsah 70 Hz-16 kHz, trvalý výkon 10 mW, kódování přenosu 448 bit nebo AES 256, 80 přenosných freq. v jednom zařízení, provoz 5,5 hodin, možnost využití AA baterií, váha max. 250g bez baterií</t>
  </si>
  <si>
    <t>Systémový náhlavní mikrofon v tenkém provedení, černý, kardioidní charakteristika, citlivost min. 4-11 mV/Pa, freq. rozsah 400Hz - 16 kHz</t>
  </si>
  <si>
    <t>Akumulátorový modul pro systémové vysílače</t>
  </si>
  <si>
    <t>Systémová nabíječka pro bezdrátové vysílače (bez vyjmutí akumulátorů), vč. zdroje 230V</t>
  </si>
  <si>
    <t>Akumulátory</t>
  </si>
  <si>
    <t>UHF digitální kapesní vysílač</t>
  </si>
  <si>
    <t>Mikrofon náhlavní</t>
  </si>
  <si>
    <t>Dynamická mikrofonní vložka</t>
  </si>
  <si>
    <t>UHF digitální ruční vysílač</t>
  </si>
  <si>
    <t>Maticový přepínač - vstupní karta s min. parametry: 8 kanálová vstupní HDBT karta, pro CAT5...CAT7 kabely. Podprora rozlišení 4K/UHD@60Hz 4:2:0. Podpora HDMI 1.4, HDCP, HDBaseT a napájení PoC. Vestavěný CATx to HDMI konvertor, akceptuje HDMI 1.4 a DVI signály po jednom kabelu CAT5,6,7. Rozšířený EDID Management,</t>
  </si>
  <si>
    <t>Maticový přepínač - výstupní karta s min. parametry: 8 kanálový HDMI 1.4 Output board s minimální konfigurací: HDMI 1.4, HDCP kompatibilní, 4K/UHD 4096 x 2160 @ 60 Hz 4:2:0, HDCP compliant, rozšířený EDID management. Karta obsahuje min. 8x analogový audio výstup s možností nastavení zda-li je audio do HDMI emmbedováno nebo deembednováno.</t>
  </si>
  <si>
    <t>Switch Dante</t>
  </si>
  <si>
    <t>Případné PC zapisovatelky - součástí dodávky investora</t>
  </si>
  <si>
    <t>Monitor s viditelnou uhlopříčka min. 27" (68,5 cm,) panelu IPS, matný, antireflexní, LED podsvícení, Flicker Free, rozlišení 3840 x 2160, pozorovací úhel 178° vodorovně, 178° svisle, jas min. 350 cd/m2, doba odezvy 5 ms, video vstupy HDMI 2.0, DisplayPort, USB-C (DisplayPort 1.4) + funkce dock do 65W, výškově nastavitelný stojan, dva integrované reproduktory s výkonem min. 1W</t>
  </si>
  <si>
    <t>Monitor obsluha</t>
  </si>
  <si>
    <t>Monitor zapisovatelka</t>
  </si>
  <si>
    <t>19" racková konstrukce bez opláštění, 45U/600x800, hliníkové provedení.</t>
  </si>
  <si>
    <t>Ventilátor do nábytkového racku</t>
  </si>
  <si>
    <t>Vestavbový ventilátor s termostatem, napájecí napětí 12V, otáčky min. 1500 rpm, průtok vzduchu min. 45 m3/hod, hlučnost max. 20 dB</t>
  </si>
  <si>
    <t>Kombinovaný přepínač</t>
  </si>
  <si>
    <t>Kombinovaný přepínač 2x1. Minimální technciké parametry: Podpora rozlišení max. 4K@60Hz at 4:4:4. Podpora standardu HDMI 2.0, HDCP 2.2. Víceúčelový přepínač s funkcí USB-C 4K Video, Audio, Data USB + LAN, a Power Delivery 100W. Jednotlivé signálové vrstvy jsou zpracovávány samostatně a skrze webové rozhraní nebo řídicí systém je lze ovládat a konfigurovat. Napájení Power Delivery a Data LAN jsou v USB-C vstupu k dispozici stále pro připojení počítače bez ohledu na zvolený vstup. Přepínač je na výstupu vybaven USB 3.1 Gen 1 hubem na nějž jsou přepínány signály z USB-C a USB-B vstupů. Přepínač disponuje EDID manažerem a CEC kontrolérem. Podpora funkce autoswitch pro automatické přepínání aktivního vstupu (konfigurovatelná priorita). Vstupy: 1x USB-C DP Alternate Mode (Video, Audio, Data USB + LAN, a Power Delivery 100W), 1x HDMI (v 2.0), 1x USB-B, 3x RJ45 Ethernet (100BaseT, Control, Utility, Config). Výstupy: 1x HDMI (v 2.0), 4x USB-A, 1x audio, 8x GPIO, 1x RS232.</t>
  </si>
  <si>
    <r>
      <t xml:space="preserve">Přídavné USB-C tlačítko pro bezdrátové systémy. </t>
    </r>
    <r>
      <rPr>
        <sz val="10"/>
        <rFont val="Arial"/>
        <family val="2"/>
        <charset val="238"/>
      </rPr>
      <t>Komunikace mezi USB tlačítkem a přepínačem je šifrována a chráněna digitálním certifikátem</t>
    </r>
  </si>
  <si>
    <r>
      <t>Dotykový panel stolní drátový. Minimální t</t>
    </r>
    <r>
      <rPr>
        <sz val="10"/>
        <rFont val="Arial"/>
        <family val="2"/>
        <charset val="238"/>
      </rPr>
      <t>echnické parametry panelu: úhlopříčka 10" 16:9, rozlišení 1280x800, 32-bitové barvy, kapacitní dotykový IPS displej, vestavěné reproduktory a mikrofon, vestavěný světelný a pohybový senzor, IP komunikace, napájení přes PoE, pevný stolní stojan s náklonem, provedení v tenkém hliníkovém šasi s integrovaným stojánkem</t>
    </r>
  </si>
  <si>
    <t>Motorická PTZ kamera s parametry minimálně: Obrazový senzor: 1/2.5-type 4K MOS. Výstupní rozlišení: z HDMI max. UHD 4K 25p/30p 3840 x 2160 (2160p), z IP streamu max. FHD 1920x1080. Objektiv: F1.8 - F4záběr 74,1° (FOV), 24x optický zoom, digitální zoom (36x v FHD, 28x v UHD), světelnost 3 lx (při F1.8), ostření od 1,2 m. Výstupní terminály: HDMI (v1.4), Ethernet, RS-422A (RJ45), MIC/Line in (3,5mm jack), USB (typ C). Funkce: Podpora NDI®|HX version 2, IP stream H.264/265 (RTMP/RTMPS), výstupní signál současně z HDMI i IP stream / NDI. Napájení :12 VDC (adaptér v balení), PoE+ (IEEE802.3at) (adaptér není v balení). Hmotnost: max. 1,8 kg.Provedení kamery v bílé barvě</t>
  </si>
  <si>
    <t>Videokamera PTZ</t>
  </si>
  <si>
    <t>40 x 40 - 4K 12G / HD /SD -SDI router (přepínač) s ovládacímy tlačítky a LCD displejem na čelním panelu. Minimální parametry: Automatická detekce formátů 12G SD, HD, 3 Gb/s, 6 Gb/s  SDI, re-clocking, integrovaný ethernet, USB a serial router ovládací interface. Minimální základní specifikace: 40x 12G/3G/HD/SD-SDI, 2K a 4K vstup. 40x 12G/3G/HD/SD-SDI, 2K a 4K výstup, auto detekce vstupních formátů, ovládací tlačítka, ovládání pomocí RJ45 Ethernet, USB. Ovládací a konfigurační SW pro Windows a Mac OS X.Bezlatenční zpracování SD, HD a Ultra HD videa, až 2160p60</t>
  </si>
  <si>
    <t>HDMI/SDI a SDI/HDMI cross konvertor s funkcí Scaling a přepočtu Frame Rate s minimálními parametry: Převádí SDI na HDMI, HDMI na SDI, křížově konvertuje Down/Up. Převádí HDMI a/nebo SDI na HDMI a/nebo SDI, přepočítává velikost (scale) a/nebo převádí Frame Rate na HDMI nebo SDI vstupu, Podpora 3G, podpora 1080p/60Hz.</t>
  </si>
  <si>
    <t>Dante Virtual Soundcard</t>
  </si>
  <si>
    <t>Dante Virtual Soundcard, zobrazuje se jako standardní výstupní zařízení ASIO nebo WDM pod Windows a jako základní zvukové zařízení pod MacOS. Podporuje až 192 khz, 32bitový zvuk. Nastavitelná latence.</t>
  </si>
  <si>
    <t>Audio Powering switch pro diskusní systém. 2x symetrický linkový audiovstup XLR , 2x symetrický audiovstup, 4x LAN</t>
  </si>
  <si>
    <t>Audio Powering switch</t>
  </si>
  <si>
    <t>Koncentrátor</t>
  </si>
  <si>
    <t>Koncentrátor pro zapuštěné jednotky - mikrofon, tlačítko mikrofonu</t>
  </si>
  <si>
    <t xml:space="preserve">Panel pro připojení mikrofonu delegáta - panel s tlačítkem pro aktivaci mikrofonu, Mikrofon min. 480mm se signalizací aktivace mikrofonu, čekání na udělení slova, příslušenství. </t>
  </si>
  <si>
    <t>PoE switch pro řízení konferenčního systému. PoE switch 48p pro řízení jednotek gigabit POE+ (802.3at) tj. 30W portů, celkový POE budget min 500W, nejméně 2x 10 GBIT SFP+ uplink port, podpora IEEE 802.3ad Link Aggregation Control Protocol (LACP), podpora VLAN. IPv4 routing (static routes), konfigurovatelný (web nebo konzole) podpora SNMP, 1U 19" rack provedení</t>
  </si>
  <si>
    <t xml:space="preserve">Koncentrátor </t>
  </si>
  <si>
    <t>Jednotka zastupitele</t>
  </si>
  <si>
    <t>Interní PC konferenčního systému coordinator mini pc provedení</t>
  </si>
  <si>
    <t xml:space="preserve">PoE switch </t>
  </si>
  <si>
    <t>Mini PC</t>
  </si>
  <si>
    <t>Server k diskusnímu/hlasovacímu systémuu, Minimální parametry:  určení pro provoz 24/7, 4U 19" rack provedení, tiché provedení, max hloubka  670 mm, včetně vybavení pro montáž do 19" rack , redundatní zdroj min 800W 80PLUS (nejméně s 90% účinnost v rozsahu 25% až 75% zátěže) , nejméně 4x podpora SAS/SATA hotswap, hardwarová podpora komprese H.264 realtime 2x 1080p50, 8 jádrový procesor x64 cpu Mark alespoň 14000, 2x vstup /HDMI podporující 1080p50, , 4x HDMI kompatibilní výstupy podporující souběžně 3x 1080p50, Grafická karta 16GB+ RAM (podpora minimálně DirectX 12_2, OpenGL 4.6, Vulkan 1.3), HW akcelerace h264 kodování (min NVENC 7th Gen).  2x 10-gigabit ethernet port, 2x gigabit ethernet port (celkem 4 ethernet porty), 32 GB ECC ram, 2x systémový SSD(nebo NVME) 1TB+ (mirror), 2x 10 TB hotswap HDD mirror pro záznam, windows 10 PRO CZ 64 bit (nebo win LTSC varianta), kompatibilita s dante audio, podpora PCI-E 4.0, integrovaný hardwarový vzdálený přístup včetně video konzole (KVM), 2x USB 3.0 port, 2x USB 2.0 port</t>
  </si>
  <si>
    <t>Řídící a ovládací SW - sada. Řídící a obslužný SW pro server - systémové nastavení, parametrizace, zajištění konektivity a komunikace mezi jednotlivými částmi SW, import, export dat, zpracování dat pro vizualizaci průběhu zasedání, koordinace všech HW částí - konf.systém, řízení zasedání, karty, vizualizace. SW pro operátora, předsedajícího, SW pro řízení videostřižny</t>
  </si>
  <si>
    <t>Instalace koncových zařízení do stolů. Nastavení, přizpůsobení.</t>
  </si>
  <si>
    <t>Systémová kabeláž k diskusnímu systému.</t>
  </si>
  <si>
    <t>Videostřižna</t>
  </si>
  <si>
    <t>Live switcher s přehrávači médií s minimálními parametry: provedení s ovládacími prvky na čelním panelu. 24x 3G-SDI výstupů 10x 3G SDI výstupů. 4 nezávislá multiview zobrazení s volitelným rozvržením. DVE a prolínací efekty. Talkback kompatibilní s ClearCom a RTS. Interní databanka médií pro statické snímky i animace. Klíčovací efekt, Chroma Key pro odstranění zeleného/modrého pozadí.  4x upstream klíč. 3G-SDI rozhraní podporující běžné HD standardy vč. 720p, 1080i a 1080p.     Integrovaný mixážní pult pro zpracování až 156 kanálů. Bezplatná aplikace pro dálkové ovládání. Veškeré funkce v ceně, bez dodatečných poplatků. Video výstup na USB-C rozhraní v režimu webové kamery.</t>
  </si>
  <si>
    <t>PC virtuální klient - výstupy AV virtuální klient, možnost 2xmultiview, audio In/Out. Neobsahuje monitor, Minimální parametry:  určení pro provoz 24/7, 4U 19" rack provedení, tiché provedení, max hloubka  670 mm, včetně vybavení pro montáž do 19" rack , redundatní zdroj min 800W 80PLUS (nejméně s 90% účinnost v rozsahu 25% až 75% zátěže) , nejméně 4x podpora SAS/SATA hotswap, hardwarová podpora komprese H.264 realtime 2x 1080p50, 8 jádrový procesor x64 cpu Mark alespoň 14000, 2x vstup /HDMI podporující 1080p50, , 4x HDMI kompatibilní výstupy podporující souběžně 3x 1080p50, Grafická karta 16GB+ RAM (podpora minimálně DirectX 12_2, OpenGL 4.6, Vulkan 1.3), HW akcelerace h264 kodování (min NVENC 7th Gen).  2x 10-gigabit ethernet port, 2x gigabit ethernet port (celkem 4 ethernet porty), 32 GB ECC ram, 2x systémový SSD(nebo NVME) 1TB+ (mirror), 2x 10 TB hotswap HDD mirror pro záznam, windows 10 PRO CZ 64 bit (nebo win LTSC varianta), kompatibilita s dante audio, podpora PCI-E 4.0, integrovaný hardwarový vzdálený přístup včetně video konzole (KVM), 2x USB 3.0 port, 2x USB 2.0 port</t>
  </si>
  <si>
    <t>Virtuální klient</t>
  </si>
  <si>
    <t>Instalace SW diskusního systému, nastavení, oživení SW pro řízení kamer, aktualizace stávajícího SW</t>
  </si>
  <si>
    <t>SW pro hromadné zobrazení vzdáleně připojených</t>
  </si>
  <si>
    <t>Instalační modul do podlahové krabice pro celkem 6 polovičních nebo 3 plných slotů. Včetně vybavení 4x RJ45 CAT6 + záslepky.</t>
  </si>
  <si>
    <t>Přípojné místo obsluha - stěna</t>
  </si>
  <si>
    <t>Přípojné místo pult - stěna</t>
  </si>
  <si>
    <t>Nástěnné přípojné místo v kovovém provedení obsahující 5x RJ45 CAT6 + 2x HDMI + záslepky, včetně instalační krabice do stěny. Barva černá.</t>
  </si>
  <si>
    <t>Nástěnné přípojné místo v kovovém provedení obsahující 5x RJ45 CAT6  + záslepky, včetně instalační krabice do stěny. Barva černá.</t>
  </si>
  <si>
    <t>Přípojné místo stůl - AV zdrojové</t>
  </si>
  <si>
    <t xml:space="preserve">Nerezové/hliníkové přípojné místo s víkem pro instalaci do desky stolu, včetně krycí nohy pod desku stolu. Kabeláž a 230V zásuvky uschovány pod víkem. Vybavení 3x 230V zásuvka, 1x USB-A a 1x USB-C pro nabíjení. Pull-Out kladkový systém pro instalaci 2 vytahovacích kabelů (součástí vytahovací kabely HDMI, LAN). Možnost barevného provedení černá, stříbrná, bílá (bude zvoleno dle požadavku investora). </t>
  </si>
  <si>
    <t>Přípojné místo pult - AV zdrojové</t>
  </si>
  <si>
    <t xml:space="preserve">Nerezové/hliníkové přípojné místo s víkem pro instalaci do desky stolu, včetně krycí nohy pod desku stolu. Kabeláž a 230V zásuvky uschovány pod víkem. Vybavení 2x 230V zásuvka, 1x USB-A a 1x USB-C pro nabíjení. Pull-Out kladkový systém pro instalaci 4 vytahovacích kabelů (součástí vytahovací kabely HDMI, USB-C, LAN). Možnost barevného provedení černá, stříbrná, bílá (bude zvoleno dle požadavku investora). </t>
  </si>
  <si>
    <t>Kabel UTP cat.6</t>
  </si>
  <si>
    <t xml:space="preserve">Kvalitní nestíněný kabel CAT6 s testovanou šířkou pásma 450 MHz, LSOH pláštěm a třídou reakce na oheň Dca-s2,d2,a1. Nejvyšší podporovaný protokol 1000BaseT, 1000BaseTX. Stínění - fólie kolem všech 4 párů. Šířka pásma - 450 MHz. Jednotlivé páry odděleny plastovým křížem. </t>
  </si>
  <si>
    <t>Krátká kabeláž</t>
  </si>
  <si>
    <t>Krátká propojovací AV kabeláž 1-5m (audio, video, řízení, USB, patch cordy)</t>
  </si>
  <si>
    <t xml:space="preserve">Koaxialní  kabel pro RF signály. Impedance 50 ohm. Útlum max. 45dB/100m/800MHz </t>
  </si>
  <si>
    <t>kabel HDMI optický</t>
  </si>
  <si>
    <t>Optický HDMI kabel 15m s min. parametry:  optický HDMI 4K Cable , HDMI 2.0, 4K/60Hz 4:4:4 18Gbps, HDR 12bit, HDCP2.2, 3D &amp; ARC</t>
  </si>
  <si>
    <t>Síťové prvky - příslušenství</t>
  </si>
  <si>
    <t>SFP Modul pro napojení na stávající SM optický přívod</t>
  </si>
  <si>
    <t>Koncentrátor pro zapuštěné jednotky - čtečka karet, hlasovací panel, display</t>
  </si>
  <si>
    <t>Jednotka zastupitele pro zapuštění do stolu - komplet - čtečka karet, display 7" dotykový, hlasovací tlačítka s možností uživatelksého nastavení pro technickou</t>
  </si>
  <si>
    <t>Instalace audio techniky (Digitální audiomatice nastavení), programátor audio systému.</t>
  </si>
  <si>
    <t>Instalace audio techniky (Reproduktory, Mixážní pult, Digitální audiomatice, mikrofony), programátor audio systému.</t>
  </si>
  <si>
    <t>Instalace interfacové techniky a video techniky (Instalace interfacové techniky, přístrojové skříně a rozvaděče. Vyvázání kabeláže a zapojení napájení)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</si>
</sst>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Kč&quot;* #,##0.00_);_(&quot;Kč&quot;* \(#,##0.00\);_(&quot;Kč&quot;* &quot;-&quot;??_);_(@_)"/>
    <numFmt numFmtId="165" formatCode="#,##0\ &quot;Kč&quot;"/>
    <numFmt numFmtId="166" formatCode="_-* #,##0\ &quot;Kč&quot;_-;\-* #,##0\ &quot;Kč&quot;_-;_-* &quot;-&quot;??\ &quot;Kč&quot;_-;_-@_-"/>
    <numFmt numFmtId="168" formatCode="_-* #,##0\ [$€-484]_-;\-* #,##0\ [$€-484]_-;_-* &quot;-&quot;\ [$€-484]_-;_-@_-"/>
  </numFmts>
  <fonts count="22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color indexed="10"/>
      <name val="Arial CE"/>
      <charset val="238"/>
    </font>
    <font>
      <b/>
      <sz val="10"/>
      <color indexed="10"/>
      <name val="Arial CE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u/>
      <sz val="8"/>
      <name val="Arial CE"/>
      <charset val="238"/>
    </font>
    <font>
      <sz val="10"/>
      <color rgb="FFFF0000"/>
      <name val="Arial CE"/>
      <family val="2"/>
      <charset val="238"/>
    </font>
    <font>
      <u/>
      <sz val="10"/>
      <color indexed="12"/>
      <name val="Arial CE"/>
      <charset val="238"/>
    </font>
    <font>
      <i/>
      <sz val="10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1" fillId="0" borderId="0"/>
    <xf numFmtId="164" fontId="11" fillId="0" borderId="0" applyFont="0" applyFill="0" applyBorder="0" applyAlignment="0" applyProtection="0"/>
    <xf numFmtId="0" fontId="5" fillId="0" borderId="0"/>
    <xf numFmtId="0" fontId="5" fillId="0" borderId="0"/>
    <xf numFmtId="164" fontId="8" fillId="0" borderId="0" applyFont="0" applyFill="0" applyBorder="0" applyAlignment="0" applyProtection="0"/>
    <xf numFmtId="0" fontId="8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164" fontId="8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3" fillId="0" borderId="0"/>
    <xf numFmtId="0" fontId="3" fillId="0" borderId="0"/>
    <xf numFmtId="164" fontId="8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3" fillId="0" borderId="0"/>
    <xf numFmtId="0" fontId="3" fillId="0" borderId="0"/>
    <xf numFmtId="164" fontId="8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8" fillId="0" borderId="0"/>
    <xf numFmtId="164" fontId="8" fillId="0" borderId="0" applyFont="0" applyFill="0" applyBorder="0" applyAlignment="0" applyProtection="0"/>
  </cellStyleXfs>
  <cellXfs count="100"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6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/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center" vertical="center" wrapText="1" shrinkToFit="1"/>
    </xf>
    <xf numFmtId="165" fontId="13" fillId="0" borderId="3" xfId="0" applyNumberFormat="1" applyFont="1" applyBorder="1" applyAlignment="1">
      <alignment horizontal="center" vertical="top" wrapText="1" shrinkToFit="1"/>
    </xf>
    <xf numFmtId="0" fontId="7" fillId="0" borderId="0" xfId="0" applyFont="1" applyAlignment="1">
      <alignment horizontal="left" vertical="center"/>
    </xf>
    <xf numFmtId="164" fontId="8" fillId="0" borderId="0" xfId="2" applyFont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165" fontId="13" fillId="0" borderId="5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 wrapText="1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1" fontId="16" fillId="0" borderId="0" xfId="0" applyNumberFormat="1" applyFont="1" applyProtection="1">
      <protection locked="0"/>
    </xf>
    <xf numFmtId="0" fontId="8" fillId="0" borderId="8" xfId="0" applyFont="1" applyBorder="1" applyAlignment="1">
      <alignment vertical="center" wrapText="1"/>
    </xf>
    <xf numFmtId="165" fontId="8" fillId="0" borderId="8" xfId="0" applyNumberFormat="1" applyFont="1" applyBorder="1" applyAlignment="1">
      <alignment horizontal="right" vertical="center" wrapText="1"/>
    </xf>
    <xf numFmtId="0" fontId="8" fillId="0" borderId="17" xfId="0" applyFont="1" applyBorder="1" applyAlignment="1">
      <alignment horizontal="center" vertical="center" wrapText="1"/>
    </xf>
    <xf numFmtId="165" fontId="8" fillId="0" borderId="18" xfId="0" applyNumberFormat="1" applyFont="1" applyBorder="1" applyAlignment="1">
      <alignment horizontal="right" vertical="center" wrapText="1"/>
    </xf>
    <xf numFmtId="0" fontId="18" fillId="0" borderId="8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/>
    <xf numFmtId="0" fontId="8" fillId="0" borderId="8" xfId="0" applyFont="1" applyBorder="1" applyAlignment="1">
      <alignment horizontal="left" vertical="center" wrapText="1" shrinkToFit="1"/>
    </xf>
    <xf numFmtId="0" fontId="8" fillId="0" borderId="8" xfId="19" applyFont="1" applyBorder="1" applyAlignment="1" applyProtection="1">
      <alignment horizontal="left" vertical="center" wrapText="1" shrinkToFit="1"/>
    </xf>
    <xf numFmtId="166" fontId="8" fillId="0" borderId="8" xfId="2" applyNumberFormat="1" applyFont="1" applyBorder="1" applyAlignment="1" applyProtection="1">
      <alignment horizontal="right" vertical="center"/>
      <protection locked="0"/>
    </xf>
    <xf numFmtId="0" fontId="8" fillId="0" borderId="0" xfId="0" applyFont="1"/>
    <xf numFmtId="0" fontId="8" fillId="0" borderId="0" xfId="0" applyFont="1" applyProtection="1">
      <protection locked="0"/>
    </xf>
    <xf numFmtId="0" fontId="19" fillId="0" borderId="4" xfId="0" applyFont="1" applyBorder="1" applyAlignment="1" applyProtection="1">
      <alignment horizontal="center" wrapText="1"/>
      <protection locked="0"/>
    </xf>
    <xf numFmtId="0" fontId="8" fillId="0" borderId="8" xfId="0" applyFont="1" applyBorder="1" applyAlignment="1">
      <alignment horizontal="center" vertical="top" wrapText="1" shrinkToFit="1"/>
    </xf>
    <xf numFmtId="0" fontId="8" fillId="0" borderId="8" xfId="0" applyFont="1" applyBorder="1" applyAlignment="1" applyProtection="1">
      <alignment horizontal="center" vertical="top" wrapText="1" shrinkToFit="1"/>
      <protection locked="0"/>
    </xf>
    <xf numFmtId="0" fontId="8" fillId="0" borderId="8" xfId="0" applyFont="1" applyBorder="1" applyAlignment="1" applyProtection="1">
      <alignment horizontal="center" vertical="top" textRotation="90" wrapText="1" shrinkToFit="1"/>
      <protection locked="0"/>
    </xf>
    <xf numFmtId="0" fontId="13" fillId="3" borderId="11" xfId="0" applyFont="1" applyFill="1" applyBorder="1" applyAlignment="1" applyProtection="1">
      <alignment horizontal="left" vertical="center"/>
      <protection locked="0"/>
    </xf>
    <xf numFmtId="0" fontId="19" fillId="3" borderId="9" xfId="0" applyFont="1" applyFill="1" applyBorder="1" applyAlignment="1" applyProtection="1">
      <alignment horizontal="left" vertical="top" wrapText="1" shrinkToFit="1"/>
      <protection locked="0"/>
    </xf>
    <xf numFmtId="0" fontId="19" fillId="3" borderId="9" xfId="0" applyFont="1" applyFill="1" applyBorder="1" applyAlignment="1" applyProtection="1">
      <alignment horizontal="left" vertical="top"/>
      <protection locked="0"/>
    </xf>
    <xf numFmtId="0" fontId="19" fillId="3" borderId="13" xfId="0" applyFont="1" applyFill="1" applyBorder="1" applyAlignment="1" applyProtection="1">
      <alignment horizontal="left" vertical="top" wrapText="1" shrinkToFit="1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19" fillId="0" borderId="9" xfId="0" applyFont="1" applyBorder="1" applyAlignment="1" applyProtection="1">
      <alignment horizontal="left" vertical="top" wrapText="1" shrinkToFit="1"/>
      <protection locked="0"/>
    </xf>
    <xf numFmtId="0" fontId="19" fillId="0" borderId="9" xfId="0" applyFont="1" applyBorder="1" applyAlignment="1" applyProtection="1">
      <alignment horizontal="left" vertical="top"/>
      <protection locked="0"/>
    </xf>
    <xf numFmtId="0" fontId="19" fillId="0" borderId="13" xfId="0" applyFont="1" applyBorder="1" applyAlignment="1" applyProtection="1">
      <alignment horizontal="left" vertical="top" wrapText="1" shrinkToFit="1"/>
      <protection locked="0"/>
    </xf>
    <xf numFmtId="0" fontId="19" fillId="4" borderId="9" xfId="0" applyFont="1" applyFill="1" applyBorder="1" applyAlignment="1" applyProtection="1">
      <alignment horizontal="left" vertical="top" wrapText="1" shrinkToFit="1"/>
      <protection locked="0"/>
    </xf>
    <xf numFmtId="0" fontId="19" fillId="4" borderId="9" xfId="0" applyFont="1" applyFill="1" applyBorder="1" applyAlignment="1" applyProtection="1">
      <alignment horizontal="left" vertical="top"/>
      <protection locked="0"/>
    </xf>
    <xf numFmtId="166" fontId="19" fillId="4" borderId="13" xfId="0" applyNumberFormat="1" applyFont="1" applyFill="1" applyBorder="1" applyAlignment="1" applyProtection="1">
      <alignment horizontal="right" vertical="top" wrapText="1" shrinkToFit="1"/>
      <protection locked="0"/>
    </xf>
    <xf numFmtId="0" fontId="8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vertical="center"/>
    </xf>
    <xf numFmtId="0" fontId="18" fillId="0" borderId="8" xfId="3" applyFont="1" applyBorder="1" applyAlignment="1">
      <alignment vertical="center" wrapText="1" shrinkToFit="1"/>
    </xf>
    <xf numFmtId="0" fontId="18" fillId="0" borderId="8" xfId="0" applyFont="1" applyBorder="1" applyAlignment="1">
      <alignment horizontal="center" vertical="center" wrapText="1"/>
    </xf>
    <xf numFmtId="166" fontId="18" fillId="0" borderId="8" xfId="2" applyNumberFormat="1" applyFont="1" applyBorder="1" applyAlignment="1" applyProtection="1">
      <alignment vertical="center"/>
      <protection locked="0"/>
    </xf>
    <xf numFmtId="0" fontId="8" fillId="0" borderId="8" xfId="0" applyFont="1" applyBorder="1" applyAlignment="1">
      <alignment vertical="center"/>
    </xf>
    <xf numFmtId="0" fontId="8" fillId="0" borderId="8" xfId="3" applyFont="1" applyBorder="1" applyAlignment="1">
      <alignment vertical="center" wrapText="1" shrinkToFit="1"/>
    </xf>
    <xf numFmtId="166" fontId="8" fillId="0" borderId="8" xfId="2" applyNumberFormat="1" applyFont="1" applyBorder="1" applyAlignment="1" applyProtection="1">
      <alignment vertical="center"/>
      <protection locked="0"/>
    </xf>
    <xf numFmtId="0" fontId="8" fillId="0" borderId="8" xfId="0" applyFont="1" applyBorder="1" applyAlignment="1">
      <alignment horizontal="left" vertical="center"/>
    </xf>
    <xf numFmtId="0" fontId="21" fillId="0" borderId="8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166" fontId="0" fillId="0" borderId="8" xfId="2" applyNumberFormat="1" applyFont="1" applyFill="1" applyBorder="1" applyAlignment="1" applyProtection="1">
      <alignment horizontal="center" vertical="center"/>
      <protection locked="0"/>
    </xf>
    <xf numFmtId="0" fontId="13" fillId="5" borderId="11" xfId="0" applyFont="1" applyFill="1" applyBorder="1" applyAlignment="1" applyProtection="1">
      <alignment horizontal="left" vertical="center"/>
      <protection locked="0"/>
    </xf>
    <xf numFmtId="0" fontId="19" fillId="5" borderId="9" xfId="0" applyFont="1" applyFill="1" applyBorder="1" applyAlignment="1" applyProtection="1">
      <alignment horizontal="left" vertical="top" wrapText="1" shrinkToFit="1"/>
      <protection locked="0"/>
    </xf>
    <xf numFmtId="0" fontId="19" fillId="5" borderId="9" xfId="0" applyFont="1" applyFill="1" applyBorder="1" applyAlignment="1" applyProtection="1">
      <alignment horizontal="left" vertical="top"/>
      <protection locked="0"/>
    </xf>
    <xf numFmtId="0" fontId="19" fillId="5" borderId="13" xfId="0" applyFont="1" applyFill="1" applyBorder="1" applyAlignment="1" applyProtection="1">
      <alignment horizontal="left" vertical="top" wrapText="1" shrinkToFit="1"/>
      <protection locked="0"/>
    </xf>
    <xf numFmtId="0" fontId="8" fillId="0" borderId="8" xfId="22" applyFont="1" applyBorder="1" applyAlignment="1">
      <alignment vertical="center" wrapText="1" shrinkToFit="1"/>
    </xf>
    <xf numFmtId="166" fontId="8" fillId="0" borderId="8" xfId="2" applyNumberFormat="1" applyFont="1" applyFill="1" applyBorder="1" applyAlignment="1" applyProtection="1">
      <alignment vertical="center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168" fontId="8" fillId="0" borderId="0" xfId="0" applyNumberFormat="1" applyFont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 wrapText="1"/>
      <protection locked="0"/>
    </xf>
    <xf numFmtId="166" fontId="8" fillId="0" borderId="8" xfId="5" applyNumberFormat="1" applyFont="1" applyFill="1" applyBorder="1" applyAlignment="1" applyProtection="1">
      <alignment horizontal="center" vertical="center"/>
      <protection locked="0"/>
    </xf>
    <xf numFmtId="166" fontId="0" fillId="0" borderId="8" xfId="2" applyNumberFormat="1" applyFont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/>
    </xf>
    <xf numFmtId="166" fontId="0" fillId="0" borderId="8" xfId="5" applyNumberFormat="1" applyFont="1" applyFill="1" applyBorder="1" applyAlignment="1" applyProtection="1">
      <alignment horizontal="center" vertical="center"/>
      <protection locked="0"/>
    </xf>
    <xf numFmtId="166" fontId="8" fillId="0" borderId="8" xfId="0" applyNumberFormat="1" applyFont="1" applyBorder="1" applyAlignment="1">
      <alignment horizontal="center" vertical="center"/>
    </xf>
    <xf numFmtId="166" fontId="8" fillId="0" borderId="8" xfId="2" applyNumberFormat="1" applyFont="1" applyFill="1" applyBorder="1" applyAlignment="1" applyProtection="1">
      <alignment horizontal="center" vertical="center"/>
      <protection locked="0"/>
    </xf>
    <xf numFmtId="0" fontId="8" fillId="0" borderId="8" xfId="8" applyFont="1" applyBorder="1" applyAlignment="1">
      <alignment vertical="center" wrapText="1" shrinkToFit="1"/>
    </xf>
    <xf numFmtId="0" fontId="8" fillId="0" borderId="8" xfId="23" applyFont="1" applyBorder="1" applyAlignment="1">
      <alignment vertical="center" wrapText="1"/>
    </xf>
    <xf numFmtId="0" fontId="8" fillId="0" borderId="8" xfId="23" applyFont="1" applyBorder="1" applyAlignment="1">
      <alignment vertical="center" wrapText="1" shrinkToFit="1"/>
    </xf>
    <xf numFmtId="0" fontId="8" fillId="0" borderId="8" xfId="24" applyBorder="1" applyAlignment="1" applyProtection="1">
      <alignment horizontal="center" vertical="center" wrapText="1"/>
      <protection locked="0"/>
    </xf>
    <xf numFmtId="0" fontId="8" fillId="0" borderId="8" xfId="0" applyFont="1" applyBorder="1" applyProtection="1">
      <protection locked="0"/>
    </xf>
    <xf numFmtId="0" fontId="8" fillId="0" borderId="10" xfId="0" applyFont="1" applyBorder="1" applyProtection="1">
      <protection locked="0"/>
    </xf>
    <xf numFmtId="0" fontId="8" fillId="0" borderId="10" xfId="0" applyFont="1" applyBorder="1" applyAlignment="1" applyProtection="1">
      <alignment wrapText="1"/>
      <protection locked="0"/>
    </xf>
    <xf numFmtId="1" fontId="8" fillId="0" borderId="10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wrapText="1"/>
      <protection locked="0"/>
    </xf>
    <xf numFmtId="1" fontId="20" fillId="0" borderId="0" xfId="0" applyNumberFormat="1" applyFont="1" applyProtection="1">
      <protection locked="0"/>
    </xf>
    <xf numFmtId="166" fontId="19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8" fillId="0" borderId="16" xfId="0" applyFont="1" applyBorder="1" applyAlignment="1">
      <alignment vertical="center"/>
    </xf>
    <xf numFmtId="0" fontId="13" fillId="0" borderId="7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12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26">
    <cellStyle name="Hypertextový odkaz 2" xfId="21" xr:uid="{BCC01DE7-065C-40D1-80DE-0E62E5958107}"/>
    <cellStyle name="Hypertextový odkaz 3" xfId="19" xr:uid="{4C0663CC-B2C0-4726-87E0-EED7E957B391}"/>
    <cellStyle name="Měna" xfId="2" builtinId="4"/>
    <cellStyle name="Měna 2" xfId="5" xr:uid="{F5FF8710-4C03-4865-9BFD-9B5924D70F42}"/>
    <cellStyle name="Měna 2 2" xfId="10" xr:uid="{F5FF8710-4C03-4865-9BFD-9B5924D70F42}"/>
    <cellStyle name="Měna 2 2 2" xfId="18" xr:uid="{F5FF8710-4C03-4865-9BFD-9B5924D70F42}"/>
    <cellStyle name="Měna 2 3" xfId="14" xr:uid="{F5FF8710-4C03-4865-9BFD-9B5924D70F42}"/>
    <cellStyle name="Měna 3" xfId="7" xr:uid="{00000000-0005-0000-0000-000036000000}"/>
    <cellStyle name="Měna 3 2" xfId="15" xr:uid="{00000000-0005-0000-0000-000036000000}"/>
    <cellStyle name="Měna 4" xfId="11" xr:uid="{00000000-0005-0000-0000-00003A000000}"/>
    <cellStyle name="Měna 5" xfId="25" xr:uid="{04C2B7D9-A94B-4651-AEC5-D41BA52EBF0C}"/>
    <cellStyle name="Normální" xfId="0" builtinId="0"/>
    <cellStyle name="Normální 14" xfId="3" xr:uid="{F45DCFBB-4863-4517-9E1F-5F1DE6CC9ADF}"/>
    <cellStyle name="Normální 14 2" xfId="8" xr:uid="{F45DCFBB-4863-4517-9E1F-5F1DE6CC9ADF}"/>
    <cellStyle name="Normální 14 2 2" xfId="16" xr:uid="{F45DCFBB-4863-4517-9E1F-5F1DE6CC9ADF}"/>
    <cellStyle name="Normální 14 2 2 2" xfId="23" xr:uid="{20BE0223-0049-43AF-8535-0EC22E55EACC}"/>
    <cellStyle name="Normální 14 2 2 2 2" xfId="22" xr:uid="{4E7FD651-F448-4718-B86E-132A05073A6C}"/>
    <cellStyle name="Normální 14 3" xfId="12" xr:uid="{F45DCFBB-4863-4517-9E1F-5F1DE6CC9ADF}"/>
    <cellStyle name="Normální 15" xfId="24" xr:uid="{C5048393-F671-45D4-9EDE-43326E7DA203}"/>
    <cellStyle name="Normální 16" xfId="4" xr:uid="{AAEBE9BF-2B93-40D3-A4C0-0F065DC59F0D}"/>
    <cellStyle name="Normální 16 2" xfId="9" xr:uid="{AAEBE9BF-2B93-40D3-A4C0-0F065DC59F0D}"/>
    <cellStyle name="Normální 16 2 2" xfId="17" xr:uid="{AAEBE9BF-2B93-40D3-A4C0-0F065DC59F0D}"/>
    <cellStyle name="Normální 16 3" xfId="13" xr:uid="{AAEBE9BF-2B93-40D3-A4C0-0F065DC59F0D}"/>
    <cellStyle name="Normální 2" xfId="1" xr:uid="{00000000-0005-0000-0000-000002000000}"/>
    <cellStyle name="Normální 2 3" xfId="6" xr:uid="{4251D344-CB37-4FC7-A141-BC79239D1388}"/>
    <cellStyle name="Procenta 2" xfId="20" xr:uid="{51141B4D-0A8C-46A3-8BD4-3BB00193B8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45427</xdr:colOff>
      <xdr:row>1</xdr:row>
      <xdr:rowOff>43961</xdr:rowOff>
    </xdr:from>
    <xdr:to>
      <xdr:col>3</xdr:col>
      <xdr:colOff>836002</xdr:colOff>
      <xdr:row>7</xdr:row>
      <xdr:rowOff>400982</xdr:rowOff>
    </xdr:to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CF794EE9-F58A-4AF3-B0C1-F4C38EE1DAD6}"/>
            </a:ext>
          </a:extLst>
        </xdr:cNvPr>
        <xdr:cNvSpPr txBox="1"/>
      </xdr:nvSpPr>
      <xdr:spPr>
        <a:xfrm>
          <a:off x="690196" y="190499"/>
          <a:ext cx="7311537" cy="1470714"/>
        </a:xfrm>
        <a:prstGeom prst="rect">
          <a:avLst/>
        </a:prstGeom>
        <a:ln w="19050">
          <a:solidFill>
            <a:schemeClr val="accent2"/>
          </a:solidFill>
        </a:ln>
        <a:effectLst>
          <a:outerShdw blurRad="50800" dist="38100" dir="5400000" sx="101000" sy="101000" algn="t" rotWithShape="0">
            <a:prstClr val="black">
              <a:alpha val="40000"/>
            </a:prstClr>
          </a:outerShdw>
        </a:effectLst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>
            <a:lnSpc>
              <a:spcPct val="150000"/>
            </a:lnSpc>
          </a:pPr>
          <a:r>
            <a:rPr lang="cs-CZ" sz="1200">
              <a:ln>
                <a:noFill/>
              </a:ln>
              <a:solidFill>
                <a:sysClr val="windowText" lastClr="000000"/>
              </a:solidFill>
              <a:latin typeface="Arial CE" panose="020B0604020202020204" pitchFamily="34" charset="0"/>
              <a:ea typeface="+mn-ea"/>
              <a:cs typeface="Arial CE" panose="020B0604020202020204" pitchFamily="34" charset="0"/>
            </a:rPr>
            <a:t>Název investora: 	MÚ</a:t>
          </a:r>
          <a:r>
            <a:rPr lang="cs-CZ" sz="1200" baseline="0">
              <a:ln>
                <a:noFill/>
              </a:ln>
              <a:solidFill>
                <a:sysClr val="windowText" lastClr="000000"/>
              </a:solidFill>
              <a:latin typeface="Arial CE" panose="020B0604020202020204" pitchFamily="34" charset="0"/>
              <a:ea typeface="+mn-ea"/>
              <a:cs typeface="Arial CE" panose="020B0604020202020204" pitchFamily="34" charset="0"/>
            </a:rPr>
            <a:t> Chotěboř</a:t>
          </a:r>
          <a:r>
            <a:rPr lang="cs-CZ" sz="1200">
              <a:ln>
                <a:noFill/>
              </a:ln>
              <a:solidFill>
                <a:sysClr val="windowText" lastClr="000000"/>
              </a:solidFill>
              <a:latin typeface="Arial CE" panose="020B0604020202020204" pitchFamily="34" charset="0"/>
              <a:ea typeface="+mn-ea"/>
              <a:cs typeface="Arial CE" panose="020B0604020202020204" pitchFamily="34" charset="0"/>
            </a:rPr>
            <a:t>	</a:t>
          </a:r>
        </a:p>
        <a:p>
          <a:pPr marL="0" marR="0" lvl="0" indent="0" defTabSz="914400" eaLnBrk="1" fontAlgn="auto" latinLnBrk="0" hangingPunct="1">
            <a:lnSpc>
              <a:spcPct val="15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>
              <a:ln>
                <a:noFill/>
              </a:ln>
              <a:solidFill>
                <a:sysClr val="windowText" lastClr="000000"/>
              </a:solidFill>
              <a:latin typeface="Arial CE" panose="020B0604020202020204" pitchFamily="34" charset="0"/>
              <a:ea typeface="+mn-ea"/>
              <a:cs typeface="Arial CE" panose="020B0604020202020204" pitchFamily="34" charset="0"/>
            </a:rPr>
            <a:t>Projekt:		MÚ Chotěboř	, sál zastupitelstva - AV technika</a:t>
          </a: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solidFill>
                <a:sysClr val="windowText" lastClr="000000"/>
              </a:solidFill>
              <a:latin typeface="Arial CE" panose="020B0604020202020204" pitchFamily="34" charset="0"/>
              <a:cs typeface="Arial CE" panose="020B0604020202020204" pitchFamily="34" charset="0"/>
            </a:rPr>
            <a:t>Zpracoval:		Antonín Turek, DiS, CTS</a:t>
          </a: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solidFill>
                <a:sysClr val="windowText" lastClr="000000"/>
              </a:solidFill>
              <a:latin typeface="Arial CE" panose="020B0604020202020204" pitchFamily="34" charset="0"/>
              <a:cs typeface="Arial CE" panose="020B0604020202020204" pitchFamily="34" charset="0"/>
            </a:rPr>
            <a:t>Datum:		19.12.2024</a:t>
          </a: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solidFill>
                <a:sysClr val="windowText" lastClr="000000"/>
              </a:solidFill>
              <a:latin typeface="Arial CE" panose="020B0604020202020204" pitchFamily="34" charset="0"/>
              <a:cs typeface="Arial CE" panose="020B0604020202020204" pitchFamily="34" charset="0"/>
            </a:rPr>
            <a:t>Verze:		4</a:t>
          </a:r>
          <a:endParaRPr lang="cs-CZ" sz="1200">
            <a:ln>
              <a:noFill/>
            </a:ln>
            <a:solidFill>
              <a:sysClr val="windowText" lastClr="000000"/>
            </a:solidFill>
            <a:latin typeface="Arial CE" panose="020B0604020202020204" pitchFamily="34" charset="0"/>
            <a:ea typeface="+mn-ea"/>
            <a:cs typeface="Arial CE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F20"/>
  <sheetViews>
    <sheetView tabSelected="1" view="pageBreakPreview" zoomScaleNormal="100" zoomScaleSheetLayoutView="100" workbookViewId="0">
      <selection sqref="A1:E1"/>
    </sheetView>
  </sheetViews>
  <sheetFormatPr defaultRowHeight="12.75" x14ac:dyDescent="0.2"/>
  <cols>
    <col min="1" max="1" width="9.7109375" style="3" customWidth="1"/>
    <col min="2" max="2" width="82.7109375" style="3" customWidth="1"/>
    <col min="3" max="3" width="17.42578125" style="2" customWidth="1"/>
    <col min="4" max="4" width="13" style="4" customWidth="1"/>
    <col min="5" max="5" width="22.5703125" style="6" customWidth="1"/>
    <col min="6" max="6" width="15.140625" style="3" customWidth="1"/>
    <col min="7" max="7" width="9.140625" style="3"/>
    <col min="8" max="8" width="9.42578125" style="3" bestFit="1" customWidth="1"/>
    <col min="9" max="16384" width="9.140625" style="3"/>
  </cols>
  <sheetData>
    <row r="1" spans="1:6" customFormat="1" ht="11.25" customHeight="1" x14ac:dyDescent="0.2">
      <c r="A1" s="91"/>
      <c r="B1" s="91"/>
      <c r="C1" s="91"/>
      <c r="D1" s="91"/>
      <c r="E1" s="91"/>
    </row>
    <row r="2" spans="1:6" customFormat="1" ht="9.75" customHeight="1" x14ac:dyDescent="0.2">
      <c r="A2" s="91"/>
      <c r="B2" s="91"/>
      <c r="C2" s="91"/>
      <c r="D2" s="91"/>
      <c r="E2" s="91"/>
    </row>
    <row r="3" spans="1:6" s="9" customFormat="1" ht="15.75" x14ac:dyDescent="0.2">
      <c r="A3" s="8"/>
      <c r="B3" s="14"/>
      <c r="C3" s="98"/>
      <c r="D3" s="99"/>
      <c r="E3" s="8"/>
    </row>
    <row r="4" spans="1:6" s="9" customFormat="1" ht="15.75" x14ac:dyDescent="0.2">
      <c r="A4" s="8"/>
      <c r="B4" s="14"/>
      <c r="C4" s="98"/>
      <c r="D4" s="99"/>
      <c r="E4" s="8"/>
    </row>
    <row r="5" spans="1:6" s="9" customFormat="1" ht="15.75" x14ac:dyDescent="0.2">
      <c r="A5" s="8"/>
      <c r="B5" s="14"/>
      <c r="C5" s="98"/>
      <c r="D5" s="99"/>
      <c r="E5" s="8"/>
    </row>
    <row r="6" spans="1:6" s="9" customFormat="1" ht="15.75" x14ac:dyDescent="0.2">
      <c r="A6" s="8"/>
      <c r="B6" s="14"/>
      <c r="C6" s="98"/>
      <c r="D6" s="99"/>
      <c r="E6" s="8"/>
    </row>
    <row r="7" spans="1:6" s="9" customFormat="1" ht="15.75" x14ac:dyDescent="0.2">
      <c r="A7" s="8"/>
      <c r="B7" s="14"/>
      <c r="C7" s="98"/>
      <c r="D7" s="99"/>
      <c r="E7" s="8"/>
    </row>
    <row r="8" spans="1:6" customFormat="1" ht="47.25" customHeight="1" thickBot="1" x14ac:dyDescent="0.25">
      <c r="A8" s="7"/>
      <c r="B8" s="7"/>
      <c r="C8" s="7"/>
      <c r="D8" s="7"/>
      <c r="E8" s="7"/>
    </row>
    <row r="9" spans="1:6" s="1" customFormat="1" ht="26.25" thickBot="1" x14ac:dyDescent="0.25">
      <c r="A9" s="11" t="s">
        <v>0</v>
      </c>
      <c r="B9" s="12" t="s">
        <v>1</v>
      </c>
      <c r="C9" s="12" t="s">
        <v>2</v>
      </c>
      <c r="D9" s="12" t="s">
        <v>3</v>
      </c>
      <c r="E9" s="13" t="s">
        <v>4</v>
      </c>
    </row>
    <row r="10" spans="1:6" s="1" customFormat="1" ht="21" customHeight="1" x14ac:dyDescent="0.2">
      <c r="A10" s="92" t="s">
        <v>8</v>
      </c>
      <c r="B10" s="93"/>
      <c r="C10" s="93"/>
      <c r="D10" s="93"/>
      <c r="E10" s="94"/>
    </row>
    <row r="11" spans="1:6" s="10" customFormat="1" ht="27" customHeight="1" x14ac:dyDescent="0.2">
      <c r="A11" s="24">
        <v>1</v>
      </c>
      <c r="B11" s="22" t="str">
        <f>('Sál zastupitelstva - etapa 1'!C3)</f>
        <v>MÚ Chotěboř	, sál zastupitelstva - AV technika - AV technika (etapa 1)</v>
      </c>
      <c r="C11" s="23">
        <f>'Sál zastupitelstva - etapa 1'!J114</f>
        <v>0</v>
      </c>
      <c r="D11" s="18">
        <v>1</v>
      </c>
      <c r="E11" s="25">
        <f t="shared" ref="E11" si="0">C11*D11</f>
        <v>0</v>
      </c>
      <c r="F11" s="15"/>
    </row>
    <row r="12" spans="1:6" s="10" customFormat="1" ht="27" customHeight="1" x14ac:dyDescent="0.2">
      <c r="A12" s="24">
        <v>2</v>
      </c>
      <c r="B12" s="22" t="str">
        <f>'Sál zastupitelstva - etapa 2'!C3</f>
        <v>MÚ Chotěboř	, sál zastupitelstva - AV technika - AV technika (etapa 2)</v>
      </c>
      <c r="C12" s="23">
        <f>'Sál zastupitelstva - etapa 2'!J44</f>
        <v>0</v>
      </c>
      <c r="D12" s="18">
        <v>0</v>
      </c>
      <c r="E12" s="25">
        <f t="shared" ref="E12" si="1">C12*D12</f>
        <v>0</v>
      </c>
      <c r="F12" s="15"/>
    </row>
    <row r="13" spans="1:6" s="1" customFormat="1" ht="26.25" customHeight="1" thickBot="1" x14ac:dyDescent="0.25">
      <c r="A13" s="95" t="s">
        <v>9</v>
      </c>
      <c r="B13" s="96"/>
      <c r="C13" s="96"/>
      <c r="D13" s="97"/>
      <c r="E13" s="17">
        <f>SUM(E11:E12)</f>
        <v>0</v>
      </c>
    </row>
    <row r="15" spans="1:6" x14ac:dyDescent="0.2">
      <c r="A15" s="16" t="s">
        <v>21</v>
      </c>
      <c r="B15" s="10"/>
      <c r="C15" s="10"/>
    </row>
    <row r="16" spans="1:6" x14ac:dyDescent="0.2">
      <c r="A16" s="16" t="s">
        <v>22</v>
      </c>
      <c r="B16" s="10"/>
      <c r="C16" s="10"/>
    </row>
    <row r="17" spans="1:5" x14ac:dyDescent="0.2">
      <c r="A17" s="16" t="s">
        <v>23</v>
      </c>
      <c r="B17" s="10"/>
      <c r="C17" s="10"/>
    </row>
    <row r="18" spans="1:5" x14ac:dyDescent="0.2">
      <c r="A18" s="16" t="s">
        <v>24</v>
      </c>
      <c r="B18" s="10"/>
      <c r="C18" s="10"/>
      <c r="E18" s="5"/>
    </row>
    <row r="20" spans="1:5" x14ac:dyDescent="0.2">
      <c r="B20" s="1"/>
    </row>
  </sheetData>
  <sheetProtection formatCells="0" formatColumns="0" formatRows="0" insertColumns="0" insertRows="0" insertHyperlinks="0" deleteColumns="0" deleteRows="0" sort="0" autoFilter="0" pivotTables="0"/>
  <mergeCells count="9">
    <mergeCell ref="A1:E1"/>
    <mergeCell ref="A10:E10"/>
    <mergeCell ref="A13:D13"/>
    <mergeCell ref="A2:E2"/>
    <mergeCell ref="C3:D3"/>
    <mergeCell ref="C4:D4"/>
    <mergeCell ref="C5:D5"/>
    <mergeCell ref="C6:D6"/>
    <mergeCell ref="C7:D7"/>
  </mergeCells>
  <pageMargins left="0.23622047244094491" right="0.23622047244094491" top="0.74803149606299213" bottom="0.74803149606299213" header="0.31496062992125984" footer="0.31496062992125984"/>
  <pageSetup paperSize="9" firstPageNumber="0" orientation="landscape" r:id="rId1"/>
  <headerFooter alignWithMargins="0"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8560-0FA3-477C-BFC5-EE030BA8E43C}">
  <sheetPr codeName="List2">
    <tabColor rgb="FFFFFF00"/>
    <outlinePr summaryBelow="0"/>
    <pageSetUpPr fitToPage="1"/>
  </sheetPr>
  <dimension ref="A1:K150"/>
  <sheetViews>
    <sheetView view="pageBreakPreview" zoomScale="85" zoomScaleNormal="70" zoomScaleSheetLayoutView="85" workbookViewId="0">
      <pane ySplit="4" topLeftCell="A5" activePane="bottomLeft" state="frozen"/>
      <selection pane="bottomLeft" activeCell="D6" sqref="D6"/>
    </sheetView>
  </sheetViews>
  <sheetFormatPr defaultColWidth="9.140625" defaultRowHeight="12.75" x14ac:dyDescent="0.2"/>
  <cols>
    <col min="1" max="1" width="8.5703125" style="19" customWidth="1"/>
    <col min="2" max="2" width="5.28515625" style="19" hidden="1" customWidth="1"/>
    <col min="3" max="3" width="17.42578125" style="19" customWidth="1"/>
    <col min="4" max="4" width="14.85546875" style="19" customWidth="1"/>
    <col min="5" max="5" width="16.140625" style="20" customWidth="1"/>
    <col min="6" max="6" width="96.28515625" style="19" customWidth="1"/>
    <col min="7" max="7" width="8" style="21" customWidth="1"/>
    <col min="8" max="8" width="6.7109375" style="21" customWidth="1"/>
    <col min="9" max="9" width="18.28515625" style="19" customWidth="1"/>
    <col min="10" max="10" width="20.7109375" style="19" customWidth="1"/>
    <col min="11" max="16384" width="9.140625" style="19"/>
  </cols>
  <sheetData>
    <row r="1" spans="1:10" s="32" customFormat="1" ht="13.5" customHeight="1" x14ac:dyDescent="0.25">
      <c r="C1" s="33"/>
      <c r="D1" s="33"/>
      <c r="E1" s="33"/>
      <c r="F1" s="33"/>
      <c r="G1" s="33"/>
      <c r="H1" s="33"/>
      <c r="I1" s="33"/>
      <c r="J1" s="33"/>
    </row>
    <row r="2" spans="1:10" s="32" customFormat="1" ht="57.75" customHeight="1" x14ac:dyDescent="0.2">
      <c r="A2" s="34" t="s">
        <v>0</v>
      </c>
      <c r="B2" s="34" t="s">
        <v>17</v>
      </c>
      <c r="C2" s="34" t="s">
        <v>5</v>
      </c>
      <c r="D2" s="35" t="s">
        <v>15</v>
      </c>
      <c r="E2" s="35" t="s">
        <v>18</v>
      </c>
      <c r="F2" s="35" t="s">
        <v>20</v>
      </c>
      <c r="G2" s="36" t="s">
        <v>19</v>
      </c>
      <c r="H2" s="36" t="s">
        <v>14</v>
      </c>
      <c r="I2" s="35" t="s">
        <v>2</v>
      </c>
      <c r="J2" s="35" t="s">
        <v>16</v>
      </c>
    </row>
    <row r="3" spans="1:10" s="32" customFormat="1" ht="18" customHeight="1" x14ac:dyDescent="0.2">
      <c r="A3" s="37"/>
      <c r="B3" s="38"/>
      <c r="C3" s="39" t="s">
        <v>91</v>
      </c>
      <c r="D3" s="38"/>
      <c r="E3" s="38"/>
      <c r="F3" s="38"/>
      <c r="G3" s="38"/>
      <c r="H3" s="38"/>
      <c r="I3" s="38"/>
      <c r="J3" s="40"/>
    </row>
    <row r="4" spans="1:10" s="32" customFormat="1" ht="18" customHeight="1" x14ac:dyDescent="0.2">
      <c r="A4" s="41"/>
      <c r="B4" s="42"/>
      <c r="C4" s="43"/>
      <c r="D4" s="42"/>
      <c r="E4" s="42"/>
      <c r="F4" s="42"/>
      <c r="G4" s="42"/>
      <c r="H4" s="42"/>
      <c r="I4" s="42"/>
      <c r="J4" s="44"/>
    </row>
    <row r="5" spans="1:10" s="32" customFormat="1" ht="18" customHeight="1" x14ac:dyDescent="0.2">
      <c r="A5" s="26">
        <v>1</v>
      </c>
      <c r="B5" s="45"/>
      <c r="C5" s="46" t="s">
        <v>89</v>
      </c>
      <c r="D5" s="45"/>
      <c r="E5" s="45"/>
      <c r="F5" s="45"/>
      <c r="G5" s="45"/>
      <c r="H5" s="45"/>
      <c r="I5" s="45"/>
      <c r="J5" s="47">
        <f>SUBTOTAL(9,J6:J11)</f>
        <v>0</v>
      </c>
    </row>
    <row r="6" spans="1:10" s="31" customFormat="1" ht="49.5" customHeight="1" x14ac:dyDescent="0.2">
      <c r="A6" s="26">
        <v>2</v>
      </c>
      <c r="B6" s="27"/>
      <c r="C6" s="22" t="s">
        <v>80</v>
      </c>
      <c r="D6" s="29"/>
      <c r="E6" s="29"/>
      <c r="F6" s="28" t="s">
        <v>120</v>
      </c>
      <c r="G6" s="18" t="s">
        <v>6</v>
      </c>
      <c r="H6" s="18">
        <v>2</v>
      </c>
      <c r="I6" s="30"/>
      <c r="J6" s="30">
        <f>I6*H6</f>
        <v>0</v>
      </c>
    </row>
    <row r="7" spans="1:10" s="31" customFormat="1" ht="49.5" customHeight="1" x14ac:dyDescent="0.2">
      <c r="A7" s="26">
        <v>3</v>
      </c>
      <c r="B7" s="27"/>
      <c r="C7" s="22" t="s">
        <v>81</v>
      </c>
      <c r="D7" s="29"/>
      <c r="E7" s="29"/>
      <c r="F7" s="28" t="s">
        <v>92</v>
      </c>
      <c r="G7" s="18" t="s">
        <v>6</v>
      </c>
      <c r="H7" s="18">
        <v>2</v>
      </c>
      <c r="I7" s="30"/>
      <c r="J7" s="30">
        <f>I7*H7</f>
        <v>0</v>
      </c>
    </row>
    <row r="8" spans="1:10" s="31" customFormat="1" ht="49.5" customHeight="1" x14ac:dyDescent="0.2">
      <c r="A8" s="26">
        <v>4</v>
      </c>
      <c r="B8" s="27"/>
      <c r="C8" s="22" t="s">
        <v>80</v>
      </c>
      <c r="D8" s="29"/>
      <c r="E8" s="29"/>
      <c r="F8" s="28" t="s">
        <v>122</v>
      </c>
      <c r="G8" s="18" t="s">
        <v>6</v>
      </c>
      <c r="H8" s="18">
        <v>4</v>
      </c>
      <c r="I8" s="30"/>
      <c r="J8" s="30">
        <f>I8*H8</f>
        <v>0</v>
      </c>
    </row>
    <row r="9" spans="1:10" s="31" customFormat="1" ht="48" customHeight="1" x14ac:dyDescent="0.2">
      <c r="A9" s="26">
        <v>5</v>
      </c>
      <c r="B9" s="27"/>
      <c r="C9" s="48" t="s">
        <v>93</v>
      </c>
      <c r="D9" s="29"/>
      <c r="E9" s="48"/>
      <c r="F9" s="28" t="s">
        <v>94</v>
      </c>
      <c r="G9" s="18" t="s">
        <v>6</v>
      </c>
      <c r="H9" s="18">
        <v>2</v>
      </c>
      <c r="I9" s="30"/>
      <c r="J9" s="30">
        <f>I9*H9</f>
        <v>0</v>
      </c>
    </row>
    <row r="10" spans="1:10" s="31" customFormat="1" ht="49.5" customHeight="1" x14ac:dyDescent="0.2">
      <c r="A10" s="26">
        <v>6</v>
      </c>
      <c r="B10" s="27"/>
      <c r="C10" s="22" t="s">
        <v>80</v>
      </c>
      <c r="D10" s="29"/>
      <c r="E10" s="29"/>
      <c r="F10" s="28" t="s">
        <v>121</v>
      </c>
      <c r="G10" s="18" t="s">
        <v>6</v>
      </c>
      <c r="H10" s="18">
        <v>2</v>
      </c>
      <c r="I10" s="30"/>
      <c r="J10" s="30">
        <f>I10*H10</f>
        <v>0</v>
      </c>
    </row>
    <row r="11" spans="1:10" s="31" customFormat="1" ht="49.5" customHeight="1" x14ac:dyDescent="0.2">
      <c r="A11" s="26">
        <v>7</v>
      </c>
      <c r="B11" s="27"/>
      <c r="C11" s="22" t="s">
        <v>95</v>
      </c>
      <c r="D11" s="29"/>
      <c r="E11" s="29"/>
      <c r="F11" s="28" t="s">
        <v>96</v>
      </c>
      <c r="G11" s="18" t="s">
        <v>6</v>
      </c>
      <c r="H11" s="18">
        <v>2</v>
      </c>
      <c r="I11" s="30"/>
      <c r="J11" s="30">
        <f>I11*H11</f>
        <v>0</v>
      </c>
    </row>
    <row r="12" spans="1:10" s="32" customFormat="1" ht="18" customHeight="1" x14ac:dyDescent="0.2">
      <c r="A12" s="26">
        <v>8</v>
      </c>
      <c r="B12" s="45"/>
      <c r="C12" s="46" t="s">
        <v>46</v>
      </c>
      <c r="D12" s="45"/>
      <c r="E12" s="45"/>
      <c r="F12" s="45"/>
      <c r="G12" s="45"/>
      <c r="H12" s="45"/>
      <c r="I12" s="45"/>
      <c r="J12" s="47">
        <f>SUBTOTAL(9,J13:J21)</f>
        <v>0</v>
      </c>
    </row>
    <row r="13" spans="1:10" s="31" customFormat="1" ht="49.5" customHeight="1" x14ac:dyDescent="0.2">
      <c r="A13" s="26">
        <v>9</v>
      </c>
      <c r="B13" s="27"/>
      <c r="C13" s="22" t="s">
        <v>59</v>
      </c>
      <c r="D13" s="29"/>
      <c r="E13" s="29"/>
      <c r="F13" s="28" t="s">
        <v>123</v>
      </c>
      <c r="G13" s="18" t="s">
        <v>6</v>
      </c>
      <c r="H13" s="18">
        <v>1</v>
      </c>
      <c r="I13" s="30"/>
      <c r="J13" s="30">
        <f>I13*H13</f>
        <v>0</v>
      </c>
    </row>
    <row r="14" spans="1:10" s="31" customFormat="1" ht="29.25" customHeight="1" x14ac:dyDescent="0.2">
      <c r="A14" s="26">
        <v>10</v>
      </c>
      <c r="B14" s="27"/>
      <c r="C14" s="22" t="s">
        <v>59</v>
      </c>
      <c r="D14" s="29"/>
      <c r="E14" s="29"/>
      <c r="F14" s="28" t="s">
        <v>124</v>
      </c>
      <c r="G14" s="18" t="s">
        <v>6</v>
      </c>
      <c r="H14" s="18">
        <v>1</v>
      </c>
      <c r="I14" s="30"/>
      <c r="J14" s="30">
        <f>I14*H14</f>
        <v>0</v>
      </c>
    </row>
    <row r="15" spans="1:10" s="31" customFormat="1" ht="29.25" customHeight="1" x14ac:dyDescent="0.2">
      <c r="A15" s="26">
        <v>11</v>
      </c>
      <c r="B15" s="27"/>
      <c r="C15" s="22" t="s">
        <v>125</v>
      </c>
      <c r="D15" s="29"/>
      <c r="E15" s="29"/>
      <c r="F15" s="28" t="s">
        <v>60</v>
      </c>
      <c r="G15" s="18" t="s">
        <v>6</v>
      </c>
      <c r="H15" s="18">
        <v>1</v>
      </c>
      <c r="I15" s="30"/>
      <c r="J15" s="30">
        <f>I15*H15</f>
        <v>0</v>
      </c>
    </row>
    <row r="16" spans="1:10" s="31" customFormat="1" ht="30.75" customHeight="1" x14ac:dyDescent="0.2">
      <c r="A16" s="26">
        <v>12</v>
      </c>
      <c r="B16" s="27"/>
      <c r="C16" s="22" t="s">
        <v>154</v>
      </c>
      <c r="D16" s="29"/>
      <c r="E16" s="29"/>
      <c r="F16" s="28" t="s">
        <v>155</v>
      </c>
      <c r="G16" s="18" t="s">
        <v>6</v>
      </c>
      <c r="H16" s="18">
        <v>1</v>
      </c>
      <c r="I16" s="30"/>
      <c r="J16" s="30">
        <f>I16*H16</f>
        <v>0</v>
      </c>
    </row>
    <row r="17" spans="1:11" s="31" customFormat="1" ht="37.5" customHeight="1" x14ac:dyDescent="0.2">
      <c r="A17" s="26">
        <v>13</v>
      </c>
      <c r="B17" s="27"/>
      <c r="C17" s="22" t="s">
        <v>195</v>
      </c>
      <c r="D17" s="29"/>
      <c r="E17" s="29"/>
      <c r="F17" s="28" t="s">
        <v>196</v>
      </c>
      <c r="G17" s="18" t="s">
        <v>6</v>
      </c>
      <c r="H17" s="18">
        <v>1</v>
      </c>
      <c r="I17" s="30"/>
      <c r="J17" s="30">
        <f>I17*H17</f>
        <v>0</v>
      </c>
    </row>
    <row r="18" spans="1:11" s="31" customFormat="1" ht="49.5" customHeight="1" x14ac:dyDescent="0.2">
      <c r="A18" s="26">
        <v>14</v>
      </c>
      <c r="B18" s="27"/>
      <c r="C18" s="22" t="s">
        <v>179</v>
      </c>
      <c r="D18" s="29"/>
      <c r="E18" s="29"/>
      <c r="F18" s="28" t="s">
        <v>148</v>
      </c>
      <c r="G18" s="18" t="s">
        <v>6</v>
      </c>
      <c r="H18" s="18">
        <v>1</v>
      </c>
      <c r="I18" s="30"/>
      <c r="J18" s="30">
        <f>I18*H18</f>
        <v>0</v>
      </c>
    </row>
    <row r="19" spans="1:11" s="31" customFormat="1" ht="49.5" customHeight="1" x14ac:dyDescent="0.2">
      <c r="A19" s="26">
        <v>15</v>
      </c>
      <c r="B19" s="27"/>
      <c r="C19" s="22" t="s">
        <v>128</v>
      </c>
      <c r="D19" s="29"/>
      <c r="E19" s="29"/>
      <c r="F19" s="28" t="s">
        <v>126</v>
      </c>
      <c r="G19" s="18" t="s">
        <v>6</v>
      </c>
      <c r="H19" s="18">
        <v>1</v>
      </c>
      <c r="I19" s="30"/>
      <c r="J19" s="30">
        <f>I19*H19</f>
        <v>0</v>
      </c>
    </row>
    <row r="20" spans="1:11" s="31" customFormat="1" ht="36.75" customHeight="1" x14ac:dyDescent="0.2">
      <c r="A20" s="26">
        <v>16</v>
      </c>
      <c r="B20" s="27"/>
      <c r="C20" s="22" t="s">
        <v>66</v>
      </c>
      <c r="D20" s="29"/>
      <c r="E20" s="29"/>
      <c r="F20" s="28" t="s">
        <v>127</v>
      </c>
      <c r="G20" s="18" t="s">
        <v>6</v>
      </c>
      <c r="H20" s="18">
        <v>1</v>
      </c>
      <c r="I20" s="30"/>
      <c r="J20" s="30">
        <f>I20*H20</f>
        <v>0</v>
      </c>
    </row>
    <row r="21" spans="1:11" s="31" customFormat="1" ht="49.5" customHeight="1" x14ac:dyDescent="0.2">
      <c r="A21" s="26">
        <v>17</v>
      </c>
      <c r="B21" s="27"/>
      <c r="C21" s="22" t="s">
        <v>130</v>
      </c>
      <c r="D21" s="29"/>
      <c r="E21" s="29"/>
      <c r="F21" s="28" t="s">
        <v>129</v>
      </c>
      <c r="G21" s="18" t="s">
        <v>6</v>
      </c>
      <c r="H21" s="18">
        <v>12</v>
      </c>
      <c r="I21" s="30"/>
      <c r="J21" s="30">
        <f>I21*H21</f>
        <v>0</v>
      </c>
    </row>
    <row r="22" spans="1:11" s="32" customFormat="1" ht="18" customHeight="1" x14ac:dyDescent="0.2">
      <c r="A22" s="26">
        <v>18</v>
      </c>
      <c r="B22" s="45"/>
      <c r="C22" s="46" t="s">
        <v>160</v>
      </c>
      <c r="D22" s="45"/>
      <c r="E22" s="45"/>
      <c r="F22" s="45"/>
      <c r="G22" s="45"/>
      <c r="H22" s="45"/>
      <c r="I22" s="45"/>
      <c r="J22" s="47">
        <f>SUBTOTAL(9,J23:J32)</f>
        <v>0</v>
      </c>
    </row>
    <row r="23" spans="1:11" s="31" customFormat="1" ht="63" customHeight="1" x14ac:dyDescent="0.2">
      <c r="A23" s="26">
        <v>19</v>
      </c>
      <c r="B23" s="57"/>
      <c r="C23" s="48" t="s">
        <v>165</v>
      </c>
      <c r="D23" s="48"/>
      <c r="E23" s="48"/>
      <c r="F23" s="28" t="s">
        <v>164</v>
      </c>
      <c r="G23" s="58" t="s">
        <v>6</v>
      </c>
      <c r="H23" s="59">
        <v>1</v>
      </c>
      <c r="I23" s="71"/>
      <c r="J23" s="71">
        <f>I23*H23</f>
        <v>0</v>
      </c>
    </row>
    <row r="24" spans="1:11" s="32" customFormat="1" ht="39" customHeight="1" x14ac:dyDescent="0.2">
      <c r="A24" s="26">
        <v>20</v>
      </c>
      <c r="B24" s="26"/>
      <c r="C24" s="69" t="s">
        <v>175</v>
      </c>
      <c r="D24" s="69"/>
      <c r="E24" s="48"/>
      <c r="F24" s="22" t="s">
        <v>166</v>
      </c>
      <c r="G24" s="67" t="s">
        <v>6</v>
      </c>
      <c r="H24" s="67">
        <v>2</v>
      </c>
      <c r="I24" s="70"/>
      <c r="J24" s="70">
        <f>I24*H24</f>
        <v>0</v>
      </c>
      <c r="K24" s="68"/>
    </row>
    <row r="25" spans="1:11" s="31" customFormat="1" ht="63" customHeight="1" x14ac:dyDescent="0.2">
      <c r="A25" s="26">
        <v>21</v>
      </c>
      <c r="B25" s="57"/>
      <c r="C25" s="48" t="s">
        <v>176</v>
      </c>
      <c r="D25" s="48"/>
      <c r="E25" s="48"/>
      <c r="F25" s="28" t="s">
        <v>167</v>
      </c>
      <c r="G25" s="58" t="s">
        <v>6</v>
      </c>
      <c r="H25" s="59">
        <v>2</v>
      </c>
      <c r="I25" s="71"/>
      <c r="J25" s="71">
        <f>I25*H25</f>
        <v>0</v>
      </c>
    </row>
    <row r="26" spans="1:11" s="31" customFormat="1" ht="49.5" customHeight="1" x14ac:dyDescent="0.2">
      <c r="A26" s="26">
        <v>22</v>
      </c>
      <c r="B26" s="27"/>
      <c r="C26" s="22" t="s">
        <v>173</v>
      </c>
      <c r="D26" s="29"/>
      <c r="E26" s="29"/>
      <c r="F26" s="28" t="s">
        <v>168</v>
      </c>
      <c r="G26" s="18" t="s">
        <v>6</v>
      </c>
      <c r="H26" s="18">
        <v>2</v>
      </c>
      <c r="I26" s="30"/>
      <c r="J26" s="30">
        <f>I26*H26</f>
        <v>0</v>
      </c>
    </row>
    <row r="27" spans="1:11" s="32" customFormat="1" ht="39" customHeight="1" x14ac:dyDescent="0.2">
      <c r="A27" s="26">
        <v>23</v>
      </c>
      <c r="B27" s="26"/>
      <c r="C27" s="69" t="s">
        <v>174</v>
      </c>
      <c r="D27" s="69"/>
      <c r="E27" s="48"/>
      <c r="F27" s="22" t="s">
        <v>169</v>
      </c>
      <c r="G27" s="67" t="s">
        <v>6</v>
      </c>
      <c r="H27" s="67">
        <v>2</v>
      </c>
      <c r="I27" s="70"/>
      <c r="J27" s="70">
        <f>I27*H27</f>
        <v>0</v>
      </c>
      <c r="K27" s="68"/>
    </row>
    <row r="28" spans="1:11" s="31" customFormat="1" ht="30.75" customHeight="1" x14ac:dyDescent="0.2">
      <c r="A28" s="26">
        <v>24</v>
      </c>
      <c r="B28" s="27"/>
      <c r="C28" s="22" t="s">
        <v>172</v>
      </c>
      <c r="D28" s="29"/>
      <c r="E28" s="29"/>
      <c r="F28" s="28" t="s">
        <v>170</v>
      </c>
      <c r="G28" s="18" t="s">
        <v>6</v>
      </c>
      <c r="H28" s="18">
        <v>4</v>
      </c>
      <c r="I28" s="30"/>
      <c r="J28" s="30">
        <f>I28*H28</f>
        <v>0</v>
      </c>
    </row>
    <row r="29" spans="1:11" s="31" customFormat="1" ht="30.75" customHeight="1" x14ac:dyDescent="0.2">
      <c r="A29" s="26">
        <v>25</v>
      </c>
      <c r="B29" s="27"/>
      <c r="C29" s="22" t="s">
        <v>62</v>
      </c>
      <c r="D29" s="29"/>
      <c r="E29" s="29"/>
      <c r="F29" s="28" t="s">
        <v>171</v>
      </c>
      <c r="G29" s="18" t="s">
        <v>6</v>
      </c>
      <c r="H29" s="18">
        <v>2</v>
      </c>
      <c r="I29" s="30"/>
      <c r="J29" s="30">
        <f>I29*H29</f>
        <v>0</v>
      </c>
    </row>
    <row r="30" spans="1:11" s="31" customFormat="1" ht="30.75" customHeight="1" x14ac:dyDescent="0.2">
      <c r="A30" s="26">
        <v>26</v>
      </c>
      <c r="B30" s="27"/>
      <c r="C30" s="22" t="s">
        <v>162</v>
      </c>
      <c r="D30" s="29"/>
      <c r="E30" s="29"/>
      <c r="F30" s="28" t="s">
        <v>163</v>
      </c>
      <c r="G30" s="18" t="s">
        <v>6</v>
      </c>
      <c r="H30" s="18">
        <v>2</v>
      </c>
      <c r="I30" s="30"/>
      <c r="J30" s="30">
        <f>I30*H30</f>
        <v>0</v>
      </c>
    </row>
    <row r="31" spans="1:11" s="32" customFormat="1" ht="39" customHeight="1" x14ac:dyDescent="0.2">
      <c r="A31" s="26">
        <v>27</v>
      </c>
      <c r="B31" s="26"/>
      <c r="C31" s="69" t="s">
        <v>63</v>
      </c>
      <c r="D31" s="69"/>
      <c r="E31" s="48"/>
      <c r="F31" s="22" t="s">
        <v>161</v>
      </c>
      <c r="G31" s="67" t="s">
        <v>6</v>
      </c>
      <c r="H31" s="67">
        <v>2</v>
      </c>
      <c r="I31" s="70"/>
      <c r="J31" s="70">
        <f>I31*H31</f>
        <v>0</v>
      </c>
      <c r="K31" s="68"/>
    </row>
    <row r="32" spans="1:11" s="31" customFormat="1" ht="30.75" customHeight="1" x14ac:dyDescent="0.2">
      <c r="A32" s="26">
        <v>28</v>
      </c>
      <c r="B32" s="27"/>
      <c r="C32" s="22" t="s">
        <v>64</v>
      </c>
      <c r="D32" s="29"/>
      <c r="E32" s="29"/>
      <c r="F32" s="28" t="s">
        <v>65</v>
      </c>
      <c r="G32" s="18" t="s">
        <v>6</v>
      </c>
      <c r="H32" s="18">
        <v>2</v>
      </c>
      <c r="I32" s="30"/>
      <c r="J32" s="30">
        <f>I32*H32</f>
        <v>0</v>
      </c>
    </row>
    <row r="33" spans="1:10" s="32" customFormat="1" ht="18" customHeight="1" x14ac:dyDescent="0.2">
      <c r="A33" s="26">
        <v>29</v>
      </c>
      <c r="B33" s="45"/>
      <c r="C33" s="46" t="s">
        <v>67</v>
      </c>
      <c r="D33" s="45"/>
      <c r="E33" s="45"/>
      <c r="F33" s="45"/>
      <c r="G33" s="45"/>
      <c r="H33" s="45"/>
      <c r="I33" s="45"/>
      <c r="J33" s="47">
        <f>SUBTOTAL(9,J34:J42)</f>
        <v>0</v>
      </c>
    </row>
    <row r="34" spans="1:10" s="31" customFormat="1" ht="27.75" customHeight="1" x14ac:dyDescent="0.2">
      <c r="A34" s="26">
        <v>30</v>
      </c>
      <c r="B34" s="27"/>
      <c r="C34" s="49" t="s">
        <v>98</v>
      </c>
      <c r="D34" s="50"/>
      <c r="E34" s="49"/>
      <c r="F34" s="51" t="s">
        <v>97</v>
      </c>
      <c r="G34" s="52" t="s">
        <v>6</v>
      </c>
      <c r="H34" s="52">
        <v>0</v>
      </c>
      <c r="I34" s="53"/>
      <c r="J34" s="53">
        <f>I34*H34</f>
        <v>0</v>
      </c>
    </row>
    <row r="35" spans="1:10" s="31" customFormat="1" ht="27.75" customHeight="1" x14ac:dyDescent="0.2">
      <c r="A35" s="26">
        <v>31</v>
      </c>
      <c r="B35" s="27"/>
      <c r="C35" s="49" t="s">
        <v>99</v>
      </c>
      <c r="D35" s="50"/>
      <c r="E35" s="49"/>
      <c r="F35" s="51" t="s">
        <v>180</v>
      </c>
      <c r="G35" s="52" t="s">
        <v>6</v>
      </c>
      <c r="H35" s="52">
        <v>0</v>
      </c>
      <c r="I35" s="53"/>
      <c r="J35" s="53">
        <f>I35*H35</f>
        <v>0</v>
      </c>
    </row>
    <row r="36" spans="1:10" s="31" customFormat="1" ht="64.5" customHeight="1" x14ac:dyDescent="0.2">
      <c r="A36" s="26">
        <v>32</v>
      </c>
      <c r="B36" s="27"/>
      <c r="C36" s="22" t="s">
        <v>182</v>
      </c>
      <c r="D36" s="29"/>
      <c r="E36" s="29"/>
      <c r="F36" s="28" t="s">
        <v>181</v>
      </c>
      <c r="G36" s="18" t="s">
        <v>6</v>
      </c>
      <c r="H36" s="18">
        <v>2</v>
      </c>
      <c r="I36" s="30"/>
      <c r="J36" s="30">
        <f>I36*H36</f>
        <v>0</v>
      </c>
    </row>
    <row r="37" spans="1:10" s="31" customFormat="1" ht="64.5" customHeight="1" x14ac:dyDescent="0.2">
      <c r="A37" s="26">
        <v>33</v>
      </c>
      <c r="B37" s="27"/>
      <c r="C37" s="22" t="s">
        <v>183</v>
      </c>
      <c r="D37" s="29"/>
      <c r="E37" s="29"/>
      <c r="F37" s="28" t="s">
        <v>181</v>
      </c>
      <c r="G37" s="18" t="s">
        <v>6</v>
      </c>
      <c r="H37" s="18">
        <v>1</v>
      </c>
      <c r="I37" s="30"/>
      <c r="J37" s="30">
        <f>I37*H37</f>
        <v>0</v>
      </c>
    </row>
    <row r="38" spans="1:10" s="31" customFormat="1" ht="36.75" customHeight="1" x14ac:dyDescent="0.2">
      <c r="A38" s="26">
        <v>34</v>
      </c>
      <c r="B38" s="27"/>
      <c r="C38" s="22" t="s">
        <v>219</v>
      </c>
      <c r="D38" s="29"/>
      <c r="E38" s="29"/>
      <c r="F38" s="28" t="s">
        <v>221</v>
      </c>
      <c r="G38" s="18" t="s">
        <v>6</v>
      </c>
      <c r="H38" s="18">
        <v>1</v>
      </c>
      <c r="I38" s="30"/>
      <c r="J38" s="30">
        <f>I38*H38</f>
        <v>0</v>
      </c>
    </row>
    <row r="39" spans="1:10" s="31" customFormat="1" ht="36.75" customHeight="1" x14ac:dyDescent="0.2">
      <c r="A39" s="26">
        <v>35</v>
      </c>
      <c r="B39" s="27"/>
      <c r="C39" s="22" t="s">
        <v>100</v>
      </c>
      <c r="D39" s="29"/>
      <c r="E39" s="29"/>
      <c r="F39" s="28" t="s">
        <v>218</v>
      </c>
      <c r="G39" s="18" t="s">
        <v>6</v>
      </c>
      <c r="H39" s="18">
        <v>1</v>
      </c>
      <c r="I39" s="30"/>
      <c r="J39" s="30">
        <f>I39*H39</f>
        <v>0</v>
      </c>
    </row>
    <row r="40" spans="1:10" s="31" customFormat="1" ht="36.75" customHeight="1" x14ac:dyDescent="0.2">
      <c r="A40" s="26">
        <v>36</v>
      </c>
      <c r="B40" s="27"/>
      <c r="C40" s="22" t="s">
        <v>220</v>
      </c>
      <c r="D40" s="29"/>
      <c r="E40" s="29"/>
      <c r="F40" s="28" t="s">
        <v>222</v>
      </c>
      <c r="G40" s="18" t="s">
        <v>6</v>
      </c>
      <c r="H40" s="18">
        <v>1</v>
      </c>
      <c r="I40" s="30"/>
      <c r="J40" s="30">
        <f>I40*H40</f>
        <v>0</v>
      </c>
    </row>
    <row r="41" spans="1:10" s="31" customFormat="1" ht="67.5" customHeight="1" x14ac:dyDescent="0.2">
      <c r="A41" s="26">
        <v>37</v>
      </c>
      <c r="B41" s="27"/>
      <c r="C41" s="48" t="s">
        <v>225</v>
      </c>
      <c r="D41" s="54"/>
      <c r="E41" s="48"/>
      <c r="F41" s="55" t="s">
        <v>224</v>
      </c>
      <c r="G41" s="18" t="s">
        <v>6</v>
      </c>
      <c r="H41" s="18">
        <v>1</v>
      </c>
      <c r="I41" s="66"/>
      <c r="J41" s="66">
        <f>I41*H41</f>
        <v>0</v>
      </c>
    </row>
    <row r="42" spans="1:10" s="31" customFormat="1" ht="67.5" customHeight="1" x14ac:dyDescent="0.2">
      <c r="A42" s="26">
        <v>38</v>
      </c>
      <c r="B42" s="27"/>
      <c r="C42" s="48" t="s">
        <v>223</v>
      </c>
      <c r="D42" s="54"/>
      <c r="E42" s="48"/>
      <c r="F42" s="55" t="s">
        <v>226</v>
      </c>
      <c r="G42" s="18" t="s">
        <v>6</v>
      </c>
      <c r="H42" s="18">
        <v>1</v>
      </c>
      <c r="I42" s="66"/>
      <c r="J42" s="66">
        <f>I42*H42</f>
        <v>0</v>
      </c>
    </row>
    <row r="43" spans="1:10" s="32" customFormat="1" ht="18" customHeight="1" x14ac:dyDescent="0.2">
      <c r="A43" s="26">
        <v>39</v>
      </c>
      <c r="B43" s="45"/>
      <c r="C43" s="46" t="s">
        <v>47</v>
      </c>
      <c r="D43" s="45"/>
      <c r="E43" s="45"/>
      <c r="F43" s="45"/>
      <c r="G43" s="45"/>
      <c r="H43" s="45"/>
      <c r="I43" s="45"/>
      <c r="J43" s="47">
        <f>SUBTOTAL(9,J44:J58)</f>
        <v>0</v>
      </c>
    </row>
    <row r="44" spans="1:10" s="31" customFormat="1" ht="27.75" customHeight="1" x14ac:dyDescent="0.2">
      <c r="A44" s="26">
        <v>40</v>
      </c>
      <c r="B44" s="27"/>
      <c r="C44" s="48" t="s">
        <v>101</v>
      </c>
      <c r="D44" s="54"/>
      <c r="E44" s="48"/>
      <c r="F44" s="55" t="s">
        <v>184</v>
      </c>
      <c r="G44" s="18" t="s">
        <v>6</v>
      </c>
      <c r="H44" s="18">
        <v>1</v>
      </c>
      <c r="I44" s="56"/>
      <c r="J44" s="56">
        <f>I44*H44</f>
        <v>0</v>
      </c>
    </row>
    <row r="45" spans="1:10" s="31" customFormat="1" ht="27.75" customHeight="1" x14ac:dyDescent="0.2">
      <c r="A45" s="26">
        <v>41</v>
      </c>
      <c r="B45" s="27"/>
      <c r="C45" s="48" t="s">
        <v>131</v>
      </c>
      <c r="D45" s="54"/>
      <c r="E45" s="48"/>
      <c r="F45" s="55" t="s">
        <v>132</v>
      </c>
      <c r="G45" s="18" t="s">
        <v>25</v>
      </c>
      <c r="H45" s="18">
        <v>1</v>
      </c>
      <c r="I45" s="56"/>
      <c r="J45" s="56">
        <f>I45*H45</f>
        <v>0</v>
      </c>
    </row>
    <row r="46" spans="1:10" s="31" customFormat="1" ht="36.75" customHeight="1" x14ac:dyDescent="0.2">
      <c r="A46" s="26">
        <v>42</v>
      </c>
      <c r="B46" s="27"/>
      <c r="C46" s="22" t="s">
        <v>185</v>
      </c>
      <c r="D46" s="29"/>
      <c r="E46" s="29"/>
      <c r="F46" s="28" t="s">
        <v>186</v>
      </c>
      <c r="G46" s="18" t="s">
        <v>6</v>
      </c>
      <c r="H46" s="18">
        <v>2</v>
      </c>
      <c r="I46" s="30"/>
      <c r="J46" s="30">
        <f>I46*H46</f>
        <v>0</v>
      </c>
    </row>
    <row r="47" spans="1:10" s="31" customFormat="1" ht="27.75" customHeight="1" x14ac:dyDescent="0.2">
      <c r="A47" s="26">
        <v>43</v>
      </c>
      <c r="B47" s="27"/>
      <c r="C47" s="48" t="s">
        <v>36</v>
      </c>
      <c r="D47" s="54"/>
      <c r="E47" s="48"/>
      <c r="F47" s="55" t="s">
        <v>69</v>
      </c>
      <c r="G47" s="18" t="s">
        <v>6</v>
      </c>
      <c r="H47" s="18">
        <v>1</v>
      </c>
      <c r="I47" s="56"/>
      <c r="J47" s="56">
        <f>I47*H47</f>
        <v>0</v>
      </c>
    </row>
    <row r="48" spans="1:10" s="31" customFormat="1" ht="27.75" customHeight="1" x14ac:dyDescent="0.2">
      <c r="A48" s="26">
        <v>44</v>
      </c>
      <c r="B48" s="27"/>
      <c r="C48" s="48" t="s">
        <v>133</v>
      </c>
      <c r="D48" s="54"/>
      <c r="E48" s="48"/>
      <c r="F48" s="55" t="s">
        <v>37</v>
      </c>
      <c r="G48" s="18" t="s">
        <v>6</v>
      </c>
      <c r="H48" s="18">
        <v>4</v>
      </c>
      <c r="I48" s="56"/>
      <c r="J48" s="56">
        <f>I48*H48</f>
        <v>0</v>
      </c>
    </row>
    <row r="49" spans="1:10" s="31" customFormat="1" ht="36.75" customHeight="1" x14ac:dyDescent="0.2">
      <c r="A49" s="26">
        <v>45</v>
      </c>
      <c r="B49" s="27"/>
      <c r="C49" s="22" t="s">
        <v>73</v>
      </c>
      <c r="D49" s="29"/>
      <c r="E49" s="29"/>
      <c r="F49" s="28" t="s">
        <v>134</v>
      </c>
      <c r="G49" s="18" t="s">
        <v>6</v>
      </c>
      <c r="H49" s="18">
        <v>2</v>
      </c>
      <c r="I49" s="30"/>
      <c r="J49" s="30">
        <f>I49*H49</f>
        <v>0</v>
      </c>
    </row>
    <row r="50" spans="1:10" s="31" customFormat="1" ht="52.5" customHeight="1" x14ac:dyDescent="0.2">
      <c r="A50" s="26">
        <v>46</v>
      </c>
      <c r="B50" s="57"/>
      <c r="C50" s="48" t="s">
        <v>49</v>
      </c>
      <c r="D50" s="48"/>
      <c r="E50" s="48"/>
      <c r="F50" s="28" t="s">
        <v>194</v>
      </c>
      <c r="G50" s="58" t="s">
        <v>6</v>
      </c>
      <c r="H50" s="59">
        <v>10</v>
      </c>
      <c r="I50" s="60"/>
      <c r="J50" s="60">
        <f>I50*H50</f>
        <v>0</v>
      </c>
    </row>
    <row r="51" spans="1:10" s="31" customFormat="1" ht="127.5" customHeight="1" x14ac:dyDescent="0.2">
      <c r="A51" s="26">
        <v>47</v>
      </c>
      <c r="B51" s="27"/>
      <c r="C51" s="48" t="s">
        <v>187</v>
      </c>
      <c r="D51" s="54"/>
      <c r="E51" s="48"/>
      <c r="F51" s="55" t="s">
        <v>188</v>
      </c>
      <c r="G51" s="18" t="s">
        <v>6</v>
      </c>
      <c r="H51" s="18">
        <v>1</v>
      </c>
      <c r="I51" s="56"/>
      <c r="J51" s="56">
        <f>ROUND(I51*H51,2)</f>
        <v>0</v>
      </c>
    </row>
    <row r="52" spans="1:10" s="31" customFormat="1" ht="49.5" customHeight="1" x14ac:dyDescent="0.2">
      <c r="A52" s="26">
        <v>48</v>
      </c>
      <c r="B52" s="27"/>
      <c r="C52" s="22" t="s">
        <v>48</v>
      </c>
      <c r="D52" s="29"/>
      <c r="E52" s="29"/>
      <c r="F52" s="28" t="s">
        <v>135</v>
      </c>
      <c r="G52" s="18" t="s">
        <v>6</v>
      </c>
      <c r="H52" s="18">
        <v>1</v>
      </c>
      <c r="I52" s="30"/>
      <c r="J52" s="30">
        <f>I52*H52</f>
        <v>0</v>
      </c>
    </row>
    <row r="53" spans="1:10" s="31" customFormat="1" ht="49.5" customHeight="1" x14ac:dyDescent="0.2">
      <c r="A53" s="26">
        <v>49</v>
      </c>
      <c r="B53" s="27"/>
      <c r="C53" s="22" t="s">
        <v>136</v>
      </c>
      <c r="D53" s="29"/>
      <c r="E53" s="29"/>
      <c r="F53" s="28" t="s">
        <v>138</v>
      </c>
      <c r="G53" s="18" t="s">
        <v>6</v>
      </c>
      <c r="H53" s="18">
        <v>1</v>
      </c>
      <c r="I53" s="30"/>
      <c r="J53" s="30">
        <f>I53*H53</f>
        <v>0</v>
      </c>
    </row>
    <row r="54" spans="1:10" s="31" customFormat="1" ht="49.5" customHeight="1" x14ac:dyDescent="0.2">
      <c r="A54" s="26">
        <v>50</v>
      </c>
      <c r="B54" s="27"/>
      <c r="C54" s="22" t="s">
        <v>136</v>
      </c>
      <c r="D54" s="29"/>
      <c r="E54" s="29"/>
      <c r="F54" s="28" t="s">
        <v>177</v>
      </c>
      <c r="G54" s="18" t="s">
        <v>6</v>
      </c>
      <c r="H54" s="18">
        <v>1</v>
      </c>
      <c r="I54" s="30"/>
      <c r="J54" s="30">
        <f>I54*H54</f>
        <v>0</v>
      </c>
    </row>
    <row r="55" spans="1:10" s="31" customFormat="1" ht="36.75" customHeight="1" x14ac:dyDescent="0.2">
      <c r="A55" s="26">
        <v>51</v>
      </c>
      <c r="B55" s="27"/>
      <c r="C55" s="22" t="s">
        <v>137</v>
      </c>
      <c r="D55" s="29"/>
      <c r="E55" s="29"/>
      <c r="F55" s="28" t="s">
        <v>139</v>
      </c>
      <c r="G55" s="18" t="s">
        <v>6</v>
      </c>
      <c r="H55" s="18">
        <v>1</v>
      </c>
      <c r="I55" s="30"/>
      <c r="J55" s="30">
        <f>I55*H55</f>
        <v>0</v>
      </c>
    </row>
    <row r="56" spans="1:10" s="31" customFormat="1" ht="61.5" customHeight="1" x14ac:dyDescent="0.2">
      <c r="A56" s="26">
        <v>52</v>
      </c>
      <c r="B56" s="27"/>
      <c r="C56" s="22" t="s">
        <v>137</v>
      </c>
      <c r="D56" s="29"/>
      <c r="E56" s="29"/>
      <c r="F56" s="28" t="s">
        <v>178</v>
      </c>
      <c r="G56" s="18" t="s">
        <v>6</v>
      </c>
      <c r="H56" s="18">
        <v>1</v>
      </c>
      <c r="I56" s="30"/>
      <c r="J56" s="30">
        <f>I56*H56</f>
        <v>0</v>
      </c>
    </row>
    <row r="57" spans="1:10" s="31" customFormat="1" ht="61.5" customHeight="1" x14ac:dyDescent="0.2">
      <c r="A57" s="26">
        <v>53</v>
      </c>
      <c r="B57" s="27"/>
      <c r="C57" s="22" t="s">
        <v>27</v>
      </c>
      <c r="D57" s="29"/>
      <c r="E57" s="29"/>
      <c r="F57" s="28" t="s">
        <v>140</v>
      </c>
      <c r="G57" s="18" t="s">
        <v>6</v>
      </c>
      <c r="H57" s="18">
        <v>8</v>
      </c>
      <c r="I57" s="30"/>
      <c r="J57" s="30">
        <f>I57*H57</f>
        <v>0</v>
      </c>
    </row>
    <row r="58" spans="1:10" s="31" customFormat="1" ht="61.5" customHeight="1" x14ac:dyDescent="0.2">
      <c r="A58" s="26">
        <v>54</v>
      </c>
      <c r="B58" s="27"/>
      <c r="C58" s="22" t="s">
        <v>44</v>
      </c>
      <c r="D58" s="29"/>
      <c r="E58" s="29"/>
      <c r="F58" s="28" t="s">
        <v>141</v>
      </c>
      <c r="G58" s="18" t="s">
        <v>6</v>
      </c>
      <c r="H58" s="18">
        <v>3</v>
      </c>
      <c r="I58" s="30"/>
      <c r="J58" s="30">
        <f>I58*H58</f>
        <v>0</v>
      </c>
    </row>
    <row r="59" spans="1:10" s="32" customFormat="1" ht="18" customHeight="1" x14ac:dyDescent="0.2">
      <c r="A59" s="26">
        <v>55</v>
      </c>
      <c r="B59" s="45"/>
      <c r="C59" s="46" t="s">
        <v>38</v>
      </c>
      <c r="D59" s="45"/>
      <c r="E59" s="45"/>
      <c r="F59" s="45"/>
      <c r="G59" s="45"/>
      <c r="H59" s="45"/>
      <c r="I59" s="45"/>
      <c r="J59" s="47">
        <f>SUBTOTAL(9,J60:J70)</f>
        <v>0</v>
      </c>
    </row>
    <row r="60" spans="1:10" s="31" customFormat="1" ht="49.5" customHeight="1" x14ac:dyDescent="0.2">
      <c r="A60" s="26">
        <v>56</v>
      </c>
      <c r="B60" s="27"/>
      <c r="C60" s="22" t="s">
        <v>45</v>
      </c>
      <c r="D60" s="29"/>
      <c r="E60" s="29"/>
      <c r="F60" s="28" t="s">
        <v>142</v>
      </c>
      <c r="G60" s="18" t="s">
        <v>6</v>
      </c>
      <c r="H60" s="18">
        <v>1</v>
      </c>
      <c r="I60" s="30"/>
      <c r="J60" s="30">
        <f>I60*H60</f>
        <v>0</v>
      </c>
    </row>
    <row r="61" spans="1:10" s="31" customFormat="1" ht="36.75" customHeight="1" x14ac:dyDescent="0.2">
      <c r="A61" s="26">
        <v>57</v>
      </c>
      <c r="B61" s="27"/>
      <c r="C61" s="22" t="s">
        <v>143</v>
      </c>
      <c r="D61" s="29"/>
      <c r="E61" s="29"/>
      <c r="F61" s="28" t="s">
        <v>144</v>
      </c>
      <c r="G61" s="18" t="s">
        <v>6</v>
      </c>
      <c r="H61" s="18">
        <v>1</v>
      </c>
      <c r="I61" s="30"/>
      <c r="J61" s="30">
        <f>I61*H61</f>
        <v>0</v>
      </c>
    </row>
    <row r="62" spans="1:10" s="31" customFormat="1" ht="63" customHeight="1" x14ac:dyDescent="0.2">
      <c r="A62" s="26">
        <v>58</v>
      </c>
      <c r="B62" s="57"/>
      <c r="C62" s="48" t="s">
        <v>28</v>
      </c>
      <c r="D62" s="48"/>
      <c r="E62" s="48"/>
      <c r="F62" s="28" t="s">
        <v>190</v>
      </c>
      <c r="G62" s="58" t="s">
        <v>6</v>
      </c>
      <c r="H62" s="59">
        <v>1</v>
      </c>
      <c r="I62" s="71"/>
      <c r="J62" s="71">
        <f>I62*H62</f>
        <v>0</v>
      </c>
    </row>
    <row r="63" spans="1:10" s="31" customFormat="1" ht="36.75" customHeight="1" x14ac:dyDescent="0.2">
      <c r="A63" s="26">
        <v>59</v>
      </c>
      <c r="B63" s="27"/>
      <c r="C63" s="22" t="s">
        <v>52</v>
      </c>
      <c r="D63" s="29"/>
      <c r="E63" s="29"/>
      <c r="F63" s="28" t="s">
        <v>53</v>
      </c>
      <c r="G63" s="18" t="s">
        <v>6</v>
      </c>
      <c r="H63" s="18">
        <v>1</v>
      </c>
      <c r="I63" s="30"/>
      <c r="J63" s="30">
        <f>I63*H63</f>
        <v>0</v>
      </c>
    </row>
    <row r="64" spans="1:10" s="31" customFormat="1" ht="63" customHeight="1" x14ac:dyDescent="0.2">
      <c r="A64" s="26">
        <v>60</v>
      </c>
      <c r="B64" s="57"/>
      <c r="C64" s="48" t="s">
        <v>54</v>
      </c>
      <c r="D64" s="48"/>
      <c r="E64" s="48"/>
      <c r="F64" s="28" t="s">
        <v>145</v>
      </c>
      <c r="G64" s="58" t="s">
        <v>6</v>
      </c>
      <c r="H64" s="59">
        <v>1</v>
      </c>
      <c r="I64" s="71"/>
      <c r="J64" s="71">
        <f>I64*H64</f>
        <v>0</v>
      </c>
    </row>
    <row r="65" spans="1:10" s="31" customFormat="1" ht="49.5" customHeight="1" x14ac:dyDescent="0.2">
      <c r="A65" s="26">
        <v>61</v>
      </c>
      <c r="B65" s="27"/>
      <c r="C65" s="22" t="s">
        <v>61</v>
      </c>
      <c r="D65" s="29"/>
      <c r="E65" s="29"/>
      <c r="F65" s="28" t="s">
        <v>148</v>
      </c>
      <c r="G65" s="18" t="s">
        <v>6</v>
      </c>
      <c r="H65" s="18">
        <v>1</v>
      </c>
      <c r="I65" s="30"/>
      <c r="J65" s="30">
        <f>I65*H65</f>
        <v>0</v>
      </c>
    </row>
    <row r="66" spans="1:10" s="31" customFormat="1" ht="27.75" customHeight="1" x14ac:dyDescent="0.2">
      <c r="A66" s="26">
        <v>62</v>
      </c>
      <c r="B66" s="27"/>
      <c r="C66" s="48" t="s">
        <v>234</v>
      </c>
      <c r="D66" s="54"/>
      <c r="E66" s="48"/>
      <c r="F66" s="55" t="s">
        <v>235</v>
      </c>
      <c r="G66" s="18" t="s">
        <v>6</v>
      </c>
      <c r="H66" s="18">
        <v>1</v>
      </c>
      <c r="I66" s="56"/>
      <c r="J66" s="56">
        <f>I66*H66</f>
        <v>0</v>
      </c>
    </row>
    <row r="67" spans="1:10" s="31" customFormat="1" ht="36.75" customHeight="1" x14ac:dyDescent="0.2">
      <c r="A67" s="26">
        <v>63</v>
      </c>
      <c r="B67" s="27"/>
      <c r="C67" s="22" t="s">
        <v>146</v>
      </c>
      <c r="D67" s="29"/>
      <c r="E67" s="29"/>
      <c r="F67" s="28" t="s">
        <v>147</v>
      </c>
      <c r="G67" s="18" t="s">
        <v>6</v>
      </c>
      <c r="H67" s="18">
        <v>1</v>
      </c>
      <c r="I67" s="30"/>
      <c r="J67" s="30">
        <f>I67*H67</f>
        <v>0</v>
      </c>
    </row>
    <row r="68" spans="1:10" s="31" customFormat="1" ht="36.75" customHeight="1" x14ac:dyDescent="0.2">
      <c r="A68" s="26">
        <v>64</v>
      </c>
      <c r="B68" s="27"/>
      <c r="C68" s="22" t="s">
        <v>152</v>
      </c>
      <c r="D68" s="29"/>
      <c r="E68" s="29"/>
      <c r="F68" s="28" t="s">
        <v>149</v>
      </c>
      <c r="G68" s="18" t="s">
        <v>6</v>
      </c>
      <c r="H68" s="18">
        <v>1</v>
      </c>
      <c r="I68" s="30"/>
      <c r="J68" s="30">
        <f>I68*H68</f>
        <v>0</v>
      </c>
    </row>
    <row r="69" spans="1:10" s="31" customFormat="1" ht="79.5" customHeight="1" x14ac:dyDescent="0.2">
      <c r="A69" s="26">
        <v>65</v>
      </c>
      <c r="B69" s="27"/>
      <c r="C69" s="48" t="s">
        <v>150</v>
      </c>
      <c r="D69" s="54"/>
      <c r="E69" s="48"/>
      <c r="F69" s="55" t="s">
        <v>153</v>
      </c>
      <c r="G69" s="18" t="s">
        <v>6</v>
      </c>
      <c r="H69" s="18">
        <v>1</v>
      </c>
      <c r="I69" s="56"/>
      <c r="J69" s="56">
        <f>I69*H69</f>
        <v>0</v>
      </c>
    </row>
    <row r="70" spans="1:10" s="31" customFormat="1" ht="79.5" customHeight="1" x14ac:dyDescent="0.2">
      <c r="A70" s="26">
        <v>66</v>
      </c>
      <c r="B70" s="27"/>
      <c r="C70" s="48" t="s">
        <v>151</v>
      </c>
      <c r="D70" s="54"/>
      <c r="E70" s="48"/>
      <c r="F70" s="55" t="s">
        <v>74</v>
      </c>
      <c r="G70" s="18" t="s">
        <v>6</v>
      </c>
      <c r="H70" s="18">
        <v>1</v>
      </c>
      <c r="I70" s="56"/>
      <c r="J70" s="56">
        <f>I70*H70</f>
        <v>0</v>
      </c>
    </row>
    <row r="71" spans="1:10" s="32" customFormat="1" ht="18" customHeight="1" x14ac:dyDescent="0.2">
      <c r="A71" s="26">
        <v>67</v>
      </c>
      <c r="B71" s="45"/>
      <c r="C71" s="46" t="s">
        <v>55</v>
      </c>
      <c r="D71" s="45"/>
      <c r="E71" s="45"/>
      <c r="F71" s="45"/>
      <c r="G71" s="45"/>
      <c r="H71" s="45"/>
      <c r="I71" s="45"/>
      <c r="J71" s="47">
        <f>SUBTOTAL(9,J72:J91)</f>
        <v>0</v>
      </c>
    </row>
    <row r="72" spans="1:10" customFormat="1" ht="34.5" customHeight="1" x14ac:dyDescent="0.2">
      <c r="A72" s="26">
        <v>68</v>
      </c>
      <c r="B72" s="72"/>
      <c r="C72" s="73" t="s">
        <v>198</v>
      </c>
      <c r="D72" s="74"/>
      <c r="E72" s="48"/>
      <c r="F72" s="73" t="s">
        <v>197</v>
      </c>
      <c r="G72" s="18" t="s">
        <v>6</v>
      </c>
      <c r="H72" s="18">
        <v>1</v>
      </c>
      <c r="I72" s="66"/>
      <c r="J72" s="66">
        <f>I72*H72</f>
        <v>0</v>
      </c>
    </row>
    <row r="73" spans="1:10" customFormat="1" ht="27" customHeight="1" x14ac:dyDescent="0.2">
      <c r="A73" s="26">
        <v>69</v>
      </c>
      <c r="B73" s="72"/>
      <c r="C73" s="73" t="s">
        <v>199</v>
      </c>
      <c r="D73" s="74"/>
      <c r="E73" s="48"/>
      <c r="F73" s="73" t="s">
        <v>200</v>
      </c>
      <c r="G73" s="18" t="s">
        <v>6</v>
      </c>
      <c r="H73" s="18">
        <v>13</v>
      </c>
      <c r="I73" s="66"/>
      <c r="J73" s="66">
        <f>I73*H73</f>
        <v>0</v>
      </c>
    </row>
    <row r="74" spans="1:10" customFormat="1" ht="34.5" customHeight="1" x14ac:dyDescent="0.2">
      <c r="A74" s="26">
        <v>70</v>
      </c>
      <c r="B74" s="72"/>
      <c r="C74" s="73" t="s">
        <v>102</v>
      </c>
      <c r="D74" s="74"/>
      <c r="E74" s="48"/>
      <c r="F74" s="73" t="s">
        <v>201</v>
      </c>
      <c r="G74" s="18" t="s">
        <v>6</v>
      </c>
      <c r="H74" s="18">
        <v>24</v>
      </c>
      <c r="I74" s="66"/>
      <c r="J74" s="66">
        <f>I74*H74</f>
        <v>0</v>
      </c>
    </row>
    <row r="75" spans="1:10" customFormat="1" ht="27" customHeight="1" x14ac:dyDescent="0.2">
      <c r="A75" s="26">
        <v>71</v>
      </c>
      <c r="B75" s="72"/>
      <c r="C75" s="73" t="s">
        <v>104</v>
      </c>
      <c r="D75" s="74"/>
      <c r="E75" s="48"/>
      <c r="F75" s="73" t="s">
        <v>103</v>
      </c>
      <c r="G75" s="18" t="s">
        <v>6</v>
      </c>
      <c r="H75" s="18">
        <v>2</v>
      </c>
      <c r="I75" s="66"/>
      <c r="J75" s="66">
        <f>I75*H75</f>
        <v>0</v>
      </c>
    </row>
    <row r="76" spans="1:10" customFormat="1" ht="27" customHeight="1" x14ac:dyDescent="0.2">
      <c r="A76" s="26">
        <v>72</v>
      </c>
      <c r="B76" s="72"/>
      <c r="C76" s="73" t="s">
        <v>105</v>
      </c>
      <c r="D76" s="74"/>
      <c r="E76" s="48"/>
      <c r="F76" s="73" t="s">
        <v>106</v>
      </c>
      <c r="G76" s="18" t="s">
        <v>6</v>
      </c>
      <c r="H76" s="18">
        <v>1</v>
      </c>
      <c r="I76" s="66"/>
      <c r="J76" s="66">
        <f>I76*H76</f>
        <v>0</v>
      </c>
    </row>
    <row r="77" spans="1:10" customFormat="1" ht="34.5" customHeight="1" x14ac:dyDescent="0.2">
      <c r="A77" s="26">
        <v>73</v>
      </c>
      <c r="B77" s="72"/>
      <c r="C77" s="73" t="s">
        <v>204</v>
      </c>
      <c r="D77" s="74"/>
      <c r="E77" s="48"/>
      <c r="F77" s="73" t="s">
        <v>237</v>
      </c>
      <c r="G77" s="18" t="s">
        <v>6</v>
      </c>
      <c r="H77" s="18">
        <v>24</v>
      </c>
      <c r="I77" s="66"/>
      <c r="J77" s="66">
        <f>I77*H77</f>
        <v>0</v>
      </c>
    </row>
    <row r="78" spans="1:10" customFormat="1" ht="27" customHeight="1" x14ac:dyDescent="0.2">
      <c r="A78" s="26">
        <v>74</v>
      </c>
      <c r="B78" s="72"/>
      <c r="C78" s="73" t="s">
        <v>203</v>
      </c>
      <c r="D78" s="74"/>
      <c r="E78" s="48"/>
      <c r="F78" s="73" t="s">
        <v>236</v>
      </c>
      <c r="G78" s="18" t="s">
        <v>6</v>
      </c>
      <c r="H78" s="18">
        <v>13</v>
      </c>
      <c r="I78" s="66"/>
      <c r="J78" s="66">
        <f>I78*H78</f>
        <v>0</v>
      </c>
    </row>
    <row r="79" spans="1:10" customFormat="1" ht="66.75" customHeight="1" x14ac:dyDescent="0.2">
      <c r="A79" s="26">
        <v>75</v>
      </c>
      <c r="B79" s="72"/>
      <c r="C79" s="73" t="s">
        <v>206</v>
      </c>
      <c r="D79" s="74"/>
      <c r="E79" s="48"/>
      <c r="F79" s="73" t="s">
        <v>202</v>
      </c>
      <c r="G79" s="18" t="s">
        <v>6</v>
      </c>
      <c r="H79" s="18">
        <v>1</v>
      </c>
      <c r="I79" s="66"/>
      <c r="J79" s="66">
        <f>I79*H79</f>
        <v>0</v>
      </c>
    </row>
    <row r="80" spans="1:10" s="31" customFormat="1" ht="27.75" customHeight="1" x14ac:dyDescent="0.2">
      <c r="A80" s="26">
        <v>76</v>
      </c>
      <c r="B80" s="27"/>
      <c r="C80" s="48" t="s">
        <v>234</v>
      </c>
      <c r="D80" s="54"/>
      <c r="E80" s="48"/>
      <c r="F80" s="55" t="s">
        <v>235</v>
      </c>
      <c r="G80" s="18" t="s">
        <v>6</v>
      </c>
      <c r="H80" s="18">
        <v>1</v>
      </c>
      <c r="I80" s="56"/>
      <c r="J80" s="56">
        <f>I80*H80</f>
        <v>0</v>
      </c>
    </row>
    <row r="81" spans="1:10" customFormat="1" ht="27" customHeight="1" x14ac:dyDescent="0.2">
      <c r="A81" s="26">
        <v>77</v>
      </c>
      <c r="B81" s="72"/>
      <c r="C81" s="73" t="s">
        <v>76</v>
      </c>
      <c r="D81" s="74"/>
      <c r="E81" s="48"/>
      <c r="F81" s="73" t="s">
        <v>75</v>
      </c>
      <c r="G81" s="18" t="s">
        <v>6</v>
      </c>
      <c r="H81" s="18">
        <v>30</v>
      </c>
      <c r="I81" s="66"/>
      <c r="J81" s="66">
        <f>I81*H81</f>
        <v>0</v>
      </c>
    </row>
    <row r="82" spans="1:10" customFormat="1" ht="27" customHeight="1" x14ac:dyDescent="0.2">
      <c r="A82" s="26">
        <v>78</v>
      </c>
      <c r="B82" s="72"/>
      <c r="C82" s="73" t="s">
        <v>207</v>
      </c>
      <c r="D82" s="74"/>
      <c r="E82" s="48"/>
      <c r="F82" s="73" t="s">
        <v>205</v>
      </c>
      <c r="G82" s="18" t="s">
        <v>6</v>
      </c>
      <c r="H82" s="18">
        <v>1</v>
      </c>
      <c r="I82" s="66"/>
      <c r="J82" s="66">
        <f>I82*H82</f>
        <v>0</v>
      </c>
    </row>
    <row r="83" spans="1:10" customFormat="1" ht="144.75" customHeight="1" x14ac:dyDescent="0.2">
      <c r="A83" s="26">
        <v>79</v>
      </c>
      <c r="B83" s="72"/>
      <c r="C83" s="73" t="s">
        <v>77</v>
      </c>
      <c r="D83" s="74"/>
      <c r="E83" s="48"/>
      <c r="F83" s="73" t="s">
        <v>208</v>
      </c>
      <c r="G83" s="18" t="s">
        <v>6</v>
      </c>
      <c r="H83" s="18">
        <v>1</v>
      </c>
      <c r="I83" s="66"/>
      <c r="J83" s="66">
        <f>I83*H83</f>
        <v>0</v>
      </c>
    </row>
    <row r="84" spans="1:10" customFormat="1" ht="60.75" customHeight="1" x14ac:dyDescent="0.2">
      <c r="A84" s="26">
        <v>80</v>
      </c>
      <c r="B84" s="72"/>
      <c r="C84" s="73" t="s">
        <v>79</v>
      </c>
      <c r="D84" s="74"/>
      <c r="E84" s="48"/>
      <c r="F84" s="73" t="s">
        <v>209</v>
      </c>
      <c r="G84" s="18" t="s">
        <v>6</v>
      </c>
      <c r="H84" s="18">
        <v>1</v>
      </c>
      <c r="I84" s="66"/>
      <c r="J84" s="66">
        <f>I84*H84</f>
        <v>0</v>
      </c>
    </row>
    <row r="85" spans="1:10" customFormat="1" ht="27" customHeight="1" x14ac:dyDescent="0.2">
      <c r="A85" s="26">
        <v>81</v>
      </c>
      <c r="B85" s="72"/>
      <c r="C85" s="73" t="s">
        <v>78</v>
      </c>
      <c r="D85" s="74"/>
      <c r="E85" s="48"/>
      <c r="F85" s="73" t="s">
        <v>210</v>
      </c>
      <c r="G85" s="18" t="s">
        <v>25</v>
      </c>
      <c r="H85" s="18">
        <v>1</v>
      </c>
      <c r="I85" s="66"/>
      <c r="J85" s="66">
        <f>I85*H85</f>
        <v>0</v>
      </c>
    </row>
    <row r="86" spans="1:10" customFormat="1" ht="27" customHeight="1" x14ac:dyDescent="0.2">
      <c r="A86" s="26">
        <v>82</v>
      </c>
      <c r="B86" s="72"/>
      <c r="C86" s="73" t="s">
        <v>78</v>
      </c>
      <c r="D86" s="74"/>
      <c r="E86" s="48"/>
      <c r="F86" s="73" t="s">
        <v>211</v>
      </c>
      <c r="G86" s="18" t="s">
        <v>25</v>
      </c>
      <c r="H86" s="18">
        <v>1</v>
      </c>
      <c r="I86" s="66"/>
      <c r="J86" s="66">
        <f>I86*H86</f>
        <v>0</v>
      </c>
    </row>
    <row r="87" spans="1:10" customFormat="1" ht="27" customHeight="1" x14ac:dyDescent="0.2">
      <c r="A87" s="26">
        <v>83</v>
      </c>
      <c r="B87" s="72"/>
      <c r="C87" s="73" t="s">
        <v>78</v>
      </c>
      <c r="D87" s="74"/>
      <c r="E87" s="48"/>
      <c r="F87" s="73" t="s">
        <v>108</v>
      </c>
      <c r="G87" s="18" t="s">
        <v>6</v>
      </c>
      <c r="H87" s="18">
        <v>1</v>
      </c>
      <c r="I87" s="66"/>
      <c r="J87" s="66">
        <f>I87*H87</f>
        <v>0</v>
      </c>
    </row>
    <row r="88" spans="1:10" customFormat="1" ht="27" customHeight="1" x14ac:dyDescent="0.2">
      <c r="A88" s="26">
        <v>84</v>
      </c>
      <c r="B88" s="72"/>
      <c r="C88" s="73" t="s">
        <v>78</v>
      </c>
      <c r="D88" s="74"/>
      <c r="E88" s="48"/>
      <c r="F88" s="73" t="s">
        <v>113</v>
      </c>
      <c r="G88" s="18" t="s">
        <v>6</v>
      </c>
      <c r="H88" s="18">
        <v>1</v>
      </c>
      <c r="I88" s="66"/>
      <c r="J88" s="66">
        <f>I88*H88</f>
        <v>0</v>
      </c>
    </row>
    <row r="89" spans="1:10" customFormat="1" ht="34.5" customHeight="1" x14ac:dyDescent="0.2">
      <c r="A89" s="26">
        <v>85</v>
      </c>
      <c r="B89" s="72"/>
      <c r="C89" s="73" t="s">
        <v>78</v>
      </c>
      <c r="D89" s="74"/>
      <c r="E89" s="48"/>
      <c r="F89" s="73" t="s">
        <v>117</v>
      </c>
      <c r="G89" s="18" t="s">
        <v>6</v>
      </c>
      <c r="H89" s="18">
        <v>1</v>
      </c>
      <c r="I89" s="66"/>
      <c r="J89" s="66">
        <f>I89*H89</f>
        <v>0</v>
      </c>
    </row>
    <row r="90" spans="1:10" customFormat="1" ht="92.25" customHeight="1" x14ac:dyDescent="0.2">
      <c r="A90" s="26">
        <v>86</v>
      </c>
      <c r="B90" s="72"/>
      <c r="C90" s="73" t="s">
        <v>114</v>
      </c>
      <c r="D90" s="74"/>
      <c r="E90" s="48"/>
      <c r="F90" s="73" t="s">
        <v>116</v>
      </c>
      <c r="G90" s="18" t="s">
        <v>6</v>
      </c>
      <c r="H90" s="18">
        <v>1</v>
      </c>
      <c r="I90" s="66"/>
      <c r="J90" s="66">
        <f>I90*H90</f>
        <v>0</v>
      </c>
    </row>
    <row r="91" spans="1:10" customFormat="1" ht="104.25" customHeight="1" x14ac:dyDescent="0.2">
      <c r="A91" s="26">
        <v>87</v>
      </c>
      <c r="B91" s="72"/>
      <c r="C91" s="73" t="s">
        <v>212</v>
      </c>
      <c r="D91" s="74"/>
      <c r="E91" s="48"/>
      <c r="F91" s="73" t="s">
        <v>213</v>
      </c>
      <c r="G91" s="18" t="s">
        <v>6</v>
      </c>
      <c r="H91" s="18">
        <v>1</v>
      </c>
      <c r="I91" s="66"/>
      <c r="J91" s="66">
        <f>I91*H91</f>
        <v>0</v>
      </c>
    </row>
    <row r="92" spans="1:10" s="32" customFormat="1" ht="18" customHeight="1" x14ac:dyDescent="0.2">
      <c r="A92" s="26">
        <v>88</v>
      </c>
      <c r="B92" s="45"/>
      <c r="C92" s="46" t="s">
        <v>29</v>
      </c>
      <c r="D92" s="45"/>
      <c r="E92" s="45"/>
      <c r="F92" s="45"/>
      <c r="G92" s="45"/>
      <c r="H92" s="45"/>
      <c r="I92" s="45"/>
      <c r="J92" s="47">
        <f>SUBTOTAL(9,J93:J100)</f>
        <v>0</v>
      </c>
    </row>
    <row r="93" spans="1:10" s="31" customFormat="1" ht="26.25" customHeight="1" x14ac:dyDescent="0.2">
      <c r="A93" s="26">
        <v>89</v>
      </c>
      <c r="B93" s="27"/>
      <c r="C93" s="79" t="s">
        <v>229</v>
      </c>
      <c r="D93" s="54"/>
      <c r="E93" s="48"/>
      <c r="F93" s="80" t="s">
        <v>230</v>
      </c>
      <c r="G93" s="81" t="s">
        <v>25</v>
      </c>
      <c r="H93" s="18">
        <v>1</v>
      </c>
      <c r="I93" s="56"/>
      <c r="J93" s="56">
        <f>I93*H93</f>
        <v>0</v>
      </c>
    </row>
    <row r="94" spans="1:10" s="31" customFormat="1" ht="52.5" customHeight="1" x14ac:dyDescent="0.2">
      <c r="A94" s="26">
        <v>90</v>
      </c>
      <c r="B94" s="27"/>
      <c r="C94" s="79" t="s">
        <v>227</v>
      </c>
      <c r="D94" s="54"/>
      <c r="E94" s="48"/>
      <c r="F94" s="80" t="s">
        <v>228</v>
      </c>
      <c r="G94" s="81" t="s">
        <v>10</v>
      </c>
      <c r="H94" s="18">
        <f>46*30</f>
        <v>1380</v>
      </c>
      <c r="I94" s="56"/>
      <c r="J94" s="56">
        <f>I94*H94</f>
        <v>0</v>
      </c>
    </row>
    <row r="95" spans="1:10" s="31" customFormat="1" ht="26.25" customHeight="1" x14ac:dyDescent="0.2">
      <c r="A95" s="26">
        <v>91</v>
      </c>
      <c r="B95" s="27"/>
      <c r="C95" s="79" t="s">
        <v>87</v>
      </c>
      <c r="D95" s="54"/>
      <c r="E95" s="48"/>
      <c r="F95" s="80" t="s">
        <v>88</v>
      </c>
      <c r="G95" s="81" t="s">
        <v>10</v>
      </c>
      <c r="H95" s="18">
        <v>150</v>
      </c>
      <c r="I95" s="56"/>
      <c r="J95" s="56">
        <f>I95*H95</f>
        <v>0</v>
      </c>
    </row>
    <row r="96" spans="1:10" customFormat="1" ht="34.5" customHeight="1" x14ac:dyDescent="0.2">
      <c r="A96" s="26">
        <v>92</v>
      </c>
      <c r="B96" s="72"/>
      <c r="C96" s="73" t="s">
        <v>56</v>
      </c>
      <c r="D96" s="74"/>
      <c r="E96" s="48"/>
      <c r="F96" s="73" t="s">
        <v>57</v>
      </c>
      <c r="G96" s="18" t="s">
        <v>10</v>
      </c>
      <c r="H96" s="18">
        <v>60</v>
      </c>
      <c r="I96" s="66"/>
      <c r="J96" s="66">
        <f>I96*H96</f>
        <v>0</v>
      </c>
    </row>
    <row r="97" spans="1:10" s="31" customFormat="1" ht="26.25" customHeight="1" x14ac:dyDescent="0.2">
      <c r="A97" s="26">
        <v>93</v>
      </c>
      <c r="B97" s="27"/>
      <c r="C97" s="79" t="s">
        <v>39</v>
      </c>
      <c r="D97" s="54"/>
      <c r="E97" s="48"/>
      <c r="F97" s="80" t="s">
        <v>231</v>
      </c>
      <c r="G97" s="81" t="s">
        <v>10</v>
      </c>
      <c r="H97" s="18">
        <v>40</v>
      </c>
      <c r="I97" s="56"/>
      <c r="J97" s="56">
        <f>I97*H97</f>
        <v>0</v>
      </c>
    </row>
    <row r="98" spans="1:10" s="31" customFormat="1" ht="38.25" customHeight="1" x14ac:dyDescent="0.2">
      <c r="A98" s="26">
        <v>94</v>
      </c>
      <c r="B98" s="82"/>
      <c r="C98" s="69" t="s">
        <v>232</v>
      </c>
      <c r="D98" s="69"/>
      <c r="E98" s="69"/>
      <c r="F98" s="80" t="s">
        <v>233</v>
      </c>
      <c r="G98" s="67" t="s">
        <v>6</v>
      </c>
      <c r="H98" s="67">
        <v>6</v>
      </c>
      <c r="I98" s="77"/>
      <c r="J98" s="77">
        <f>I98*H98</f>
        <v>0</v>
      </c>
    </row>
    <row r="99" spans="1:10" s="31" customFormat="1" ht="27.75" customHeight="1" x14ac:dyDescent="0.2">
      <c r="A99" s="26">
        <v>95</v>
      </c>
      <c r="B99" s="27"/>
      <c r="C99" s="48" t="s">
        <v>30</v>
      </c>
      <c r="D99" s="54"/>
      <c r="E99" s="48"/>
      <c r="F99" s="55" t="s">
        <v>82</v>
      </c>
      <c r="G99" s="18" t="s">
        <v>25</v>
      </c>
      <c r="H99" s="18">
        <v>1</v>
      </c>
      <c r="I99" s="66"/>
      <c r="J99" s="66">
        <f>I99*H99</f>
        <v>0</v>
      </c>
    </row>
    <row r="100" spans="1:10" s="31" customFormat="1" ht="27.75" customHeight="1" x14ac:dyDescent="0.2">
      <c r="A100" s="26">
        <v>96</v>
      </c>
      <c r="B100" s="27"/>
      <c r="C100" s="48" t="s">
        <v>26</v>
      </c>
      <c r="D100" s="54"/>
      <c r="E100" s="48"/>
      <c r="F100" s="55" t="s">
        <v>83</v>
      </c>
      <c r="G100" s="18" t="s">
        <v>25</v>
      </c>
      <c r="H100" s="18">
        <v>1</v>
      </c>
      <c r="I100" s="66"/>
      <c r="J100" s="66">
        <f>I100*H100</f>
        <v>0</v>
      </c>
    </row>
    <row r="101" spans="1:10" s="32" customFormat="1" ht="18" customHeight="1" x14ac:dyDescent="0.2">
      <c r="A101" s="26">
        <v>97</v>
      </c>
      <c r="B101" s="45"/>
      <c r="C101" s="46" t="s">
        <v>7</v>
      </c>
      <c r="D101" s="45"/>
      <c r="E101" s="45"/>
      <c r="F101" s="45"/>
      <c r="G101" s="45"/>
      <c r="H101" s="45"/>
      <c r="I101" s="45"/>
      <c r="J101" s="47">
        <f>SUBTOTAL(9,J102:J112)</f>
        <v>0</v>
      </c>
    </row>
    <row r="102" spans="1:10" s="31" customFormat="1" ht="27.75" customHeight="1" x14ac:dyDescent="0.2">
      <c r="A102" s="26">
        <v>98</v>
      </c>
      <c r="B102" s="27"/>
      <c r="C102" s="48" t="s">
        <v>12</v>
      </c>
      <c r="D102" s="54"/>
      <c r="E102" s="48"/>
      <c r="F102" s="55" t="s">
        <v>118</v>
      </c>
      <c r="G102" s="18" t="s">
        <v>11</v>
      </c>
      <c r="H102" s="18">
        <v>1</v>
      </c>
      <c r="I102" s="56"/>
      <c r="J102" s="56">
        <f>I102*H102</f>
        <v>0</v>
      </c>
    </row>
    <row r="103" spans="1:10" s="31" customFormat="1" ht="27.75" customHeight="1" x14ac:dyDescent="0.2">
      <c r="A103" s="26">
        <v>99</v>
      </c>
      <c r="B103" s="27"/>
      <c r="C103" s="48" t="s">
        <v>12</v>
      </c>
      <c r="D103" s="54"/>
      <c r="E103" s="48"/>
      <c r="F103" s="55" t="s">
        <v>239</v>
      </c>
      <c r="G103" s="18" t="s">
        <v>11</v>
      </c>
      <c r="H103" s="18">
        <v>1</v>
      </c>
      <c r="I103" s="56"/>
      <c r="J103" s="56">
        <f>I103*H103</f>
        <v>0</v>
      </c>
    </row>
    <row r="104" spans="1:10" s="31" customFormat="1" ht="33.75" customHeight="1" x14ac:dyDescent="0.2">
      <c r="A104" s="26">
        <v>100</v>
      </c>
      <c r="B104" s="27"/>
      <c r="C104" s="48" t="s">
        <v>12</v>
      </c>
      <c r="D104" s="54"/>
      <c r="E104" s="48"/>
      <c r="F104" s="55" t="s">
        <v>85</v>
      </c>
      <c r="G104" s="18" t="s">
        <v>11</v>
      </c>
      <c r="H104" s="18">
        <v>1</v>
      </c>
      <c r="I104" s="56"/>
      <c r="J104" s="56">
        <f>I104*H104</f>
        <v>0</v>
      </c>
    </row>
    <row r="105" spans="1:10" s="31" customFormat="1" ht="33.75" customHeight="1" x14ac:dyDescent="0.2">
      <c r="A105" s="26">
        <v>101</v>
      </c>
      <c r="B105" s="27"/>
      <c r="C105" s="48" t="s">
        <v>12</v>
      </c>
      <c r="D105" s="54"/>
      <c r="E105" s="48"/>
      <c r="F105" s="55" t="s">
        <v>31</v>
      </c>
      <c r="G105" s="18" t="s">
        <v>11</v>
      </c>
      <c r="H105" s="18">
        <v>1</v>
      </c>
      <c r="I105" s="56"/>
      <c r="J105" s="56">
        <f>I105*H105</f>
        <v>0</v>
      </c>
    </row>
    <row r="106" spans="1:10" s="31" customFormat="1" ht="27.75" customHeight="1" x14ac:dyDescent="0.2">
      <c r="A106" s="26">
        <v>102</v>
      </c>
      <c r="B106" s="27"/>
      <c r="C106" s="48" t="s">
        <v>12</v>
      </c>
      <c r="D106" s="54"/>
      <c r="E106" s="48"/>
      <c r="F106" s="55" t="s">
        <v>40</v>
      </c>
      <c r="G106" s="18" t="s">
        <v>11</v>
      </c>
      <c r="H106" s="18">
        <v>1</v>
      </c>
      <c r="I106" s="56"/>
      <c r="J106" s="56">
        <f>I106*H106</f>
        <v>0</v>
      </c>
    </row>
    <row r="107" spans="1:10" s="31" customFormat="1" ht="27.75" customHeight="1" x14ac:dyDescent="0.2">
      <c r="A107" s="26">
        <v>103</v>
      </c>
      <c r="B107" s="27"/>
      <c r="C107" s="48" t="s">
        <v>12</v>
      </c>
      <c r="D107" s="54"/>
      <c r="E107" s="48"/>
      <c r="F107" s="55" t="s">
        <v>43</v>
      </c>
      <c r="G107" s="18" t="s">
        <v>11</v>
      </c>
      <c r="H107" s="18">
        <v>1</v>
      </c>
      <c r="I107" s="56"/>
      <c r="J107" s="56">
        <f>I107*H107</f>
        <v>0</v>
      </c>
    </row>
    <row r="108" spans="1:10" s="31" customFormat="1" ht="33.75" customHeight="1" x14ac:dyDescent="0.2">
      <c r="A108" s="26">
        <v>104</v>
      </c>
      <c r="B108" s="27"/>
      <c r="C108" s="48" t="s">
        <v>34</v>
      </c>
      <c r="D108" s="54"/>
      <c r="E108" s="48"/>
      <c r="F108" s="55" t="s">
        <v>41</v>
      </c>
      <c r="G108" s="18" t="s">
        <v>32</v>
      </c>
      <c r="H108" s="18">
        <v>57</v>
      </c>
      <c r="I108" s="56"/>
      <c r="J108" s="56">
        <f>I108*H108</f>
        <v>0</v>
      </c>
    </row>
    <row r="109" spans="1:10" s="31" customFormat="1" ht="27.75" customHeight="1" x14ac:dyDescent="0.2">
      <c r="A109" s="26">
        <v>105</v>
      </c>
      <c r="B109" s="27"/>
      <c r="C109" s="48" t="s">
        <v>12</v>
      </c>
      <c r="D109" s="54"/>
      <c r="E109" s="48"/>
      <c r="F109" s="55" t="s">
        <v>86</v>
      </c>
      <c r="G109" s="18" t="s">
        <v>32</v>
      </c>
      <c r="H109" s="18">
        <v>4</v>
      </c>
      <c r="I109" s="56"/>
      <c r="J109" s="56">
        <f>I109*H109</f>
        <v>0</v>
      </c>
    </row>
    <row r="110" spans="1:10" s="31" customFormat="1" ht="27.75" customHeight="1" x14ac:dyDescent="0.2">
      <c r="A110" s="26">
        <v>106</v>
      </c>
      <c r="B110" s="27"/>
      <c r="C110" s="48" t="s">
        <v>12</v>
      </c>
      <c r="D110" s="54"/>
      <c r="E110" s="48"/>
      <c r="F110" s="55" t="s">
        <v>42</v>
      </c>
      <c r="G110" s="18" t="s">
        <v>11</v>
      </c>
      <c r="H110" s="18">
        <v>1</v>
      </c>
      <c r="I110" s="56"/>
      <c r="J110" s="56">
        <f>I110*H110</f>
        <v>0</v>
      </c>
    </row>
    <row r="111" spans="1:10" s="31" customFormat="1" ht="46.5" customHeight="1" x14ac:dyDescent="0.2">
      <c r="A111" s="26">
        <v>107</v>
      </c>
      <c r="B111" s="27"/>
      <c r="C111" s="48" t="s">
        <v>12</v>
      </c>
      <c r="D111" s="54"/>
      <c r="E111" s="48"/>
      <c r="F111" s="55" t="s">
        <v>35</v>
      </c>
      <c r="G111" s="18" t="s">
        <v>11</v>
      </c>
      <c r="H111" s="18">
        <v>1</v>
      </c>
      <c r="I111" s="56"/>
      <c r="J111" s="56">
        <f>I111*H111</f>
        <v>0</v>
      </c>
    </row>
    <row r="112" spans="1:10" s="31" customFormat="1" ht="27.75" customHeight="1" x14ac:dyDescent="0.2">
      <c r="A112" s="26">
        <v>108</v>
      </c>
      <c r="B112" s="27"/>
      <c r="C112" s="48" t="s">
        <v>33</v>
      </c>
      <c r="D112" s="54"/>
      <c r="E112" s="48"/>
      <c r="F112" s="55" t="s">
        <v>119</v>
      </c>
      <c r="G112" s="18" t="s">
        <v>11</v>
      </c>
      <c r="H112" s="18">
        <v>1</v>
      </c>
      <c r="I112" s="56"/>
      <c r="J112" s="56">
        <f>I112*H112</f>
        <v>0</v>
      </c>
    </row>
    <row r="113" spans="1:10" s="32" customFormat="1" ht="13.5" thickBot="1" x14ac:dyDescent="0.25">
      <c r="A113" s="83"/>
      <c r="B113" s="83"/>
      <c r="C113" s="83"/>
      <c r="D113" s="83"/>
      <c r="E113" s="84"/>
      <c r="F113" s="83"/>
      <c r="G113" s="85"/>
      <c r="H113" s="85"/>
      <c r="I113" s="83"/>
      <c r="J113" s="83"/>
    </row>
    <row r="114" spans="1:10" s="32" customFormat="1" ht="23.25" customHeight="1" x14ac:dyDescent="0.25">
      <c r="A114" s="86"/>
      <c r="B114" s="86"/>
      <c r="C114" s="87" t="s">
        <v>13</v>
      </c>
      <c r="D114" s="86"/>
      <c r="E114" s="88"/>
      <c r="F114" s="86"/>
      <c r="G114" s="89"/>
      <c r="H114" s="89"/>
      <c r="I114" s="86"/>
      <c r="J114" s="90">
        <f>SUBTOTAL(9,J5:J112)</f>
        <v>0</v>
      </c>
    </row>
    <row r="117" spans="1:10" collapsed="1" x14ac:dyDescent="0.2"/>
    <row r="126" spans="1:10" collapsed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15" customHeight="1" x14ac:dyDescent="0.2"/>
    <row r="147" ht="24.95" customHeight="1" x14ac:dyDescent="0.2"/>
    <row r="148" ht="18" customHeight="1" x14ac:dyDescent="0.2"/>
    <row r="149" ht="24.95" customHeight="1" x14ac:dyDescent="0.2"/>
    <row r="150" ht="24.95" customHeight="1" x14ac:dyDescent="0.2"/>
  </sheetData>
  <sheetProtection selectLockedCells="1" selectUnlockedCells="1"/>
  <autoFilter ref="A2:J150" xr:uid="{7A201343-2B4E-4FCC-97F1-EFA1AF06BBAC}"/>
  <dataConsolidate/>
  <hyperlinks>
    <hyperlink ref="E119" r:id="rId1" display="DXP 44 HD 4K" xr:uid="{913052C9-C85B-40EF-9420-42FBAED341C1}"/>
    <hyperlink ref="E121" r:id="rId2" display="DTP HDMI 4K 230 Tx" xr:uid="{2C1C5CE6-47B9-415F-80C1-607BC8DAF49A}"/>
    <hyperlink ref="E122" r:id="rId3" display="DTP HDMI 4K 230 Rx" xr:uid="{7B8ED1C7-96D9-4E37-96B8-3382492E87FD}"/>
  </hyperlinks>
  <pageMargins left="0.74803149606299213" right="0.74803149606299213" top="0.98425196850393704" bottom="0.98425196850393704" header="0.51181102362204722" footer="0.51181102362204722"/>
  <pageSetup paperSize="9" scale="64" firstPageNumber="0" fitToHeight="9" orientation="landscape" r:id="rId4"/>
  <headerFooter alignWithMargins="0">
    <oddFooter>&amp;C&amp;P/&amp;N</oddFooter>
  </headerFooter>
  <rowBreaks count="1" manualBreakCount="1">
    <brk id="145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38FF3-0043-4764-ABBD-2E0DE0C2BF62}">
  <sheetPr>
    <tabColor rgb="FF92D050"/>
    <outlinePr summaryBelow="0"/>
    <pageSetUpPr fitToPage="1"/>
  </sheetPr>
  <dimension ref="A1:K80"/>
  <sheetViews>
    <sheetView view="pageBreakPreview" zoomScale="85" zoomScaleNormal="70" zoomScaleSheetLayoutView="85" workbookViewId="0">
      <pane ySplit="4" topLeftCell="A5" activePane="bottomLeft" state="frozen"/>
      <selection pane="bottomLeft" activeCell="E41" sqref="D6:E41"/>
    </sheetView>
  </sheetViews>
  <sheetFormatPr defaultColWidth="9.140625" defaultRowHeight="12.75" x14ac:dyDescent="0.2"/>
  <cols>
    <col min="1" max="1" width="8.5703125" style="19" customWidth="1"/>
    <col min="2" max="2" width="5.28515625" style="19" hidden="1" customWidth="1"/>
    <col min="3" max="3" width="17.42578125" style="19" customWidth="1"/>
    <col min="4" max="4" width="14.85546875" style="19" customWidth="1"/>
    <col min="5" max="5" width="16.140625" style="20" customWidth="1"/>
    <col min="6" max="6" width="96.28515625" style="19" customWidth="1"/>
    <col min="7" max="7" width="8" style="21" customWidth="1"/>
    <col min="8" max="8" width="6.7109375" style="21" customWidth="1"/>
    <col min="9" max="9" width="18.28515625" style="19" customWidth="1"/>
    <col min="10" max="10" width="20.7109375" style="19" customWidth="1"/>
    <col min="11" max="16384" width="9.140625" style="19"/>
  </cols>
  <sheetData>
    <row r="1" spans="1:11" s="32" customFormat="1" ht="13.5" customHeight="1" x14ac:dyDescent="0.25">
      <c r="C1" s="33"/>
      <c r="D1" s="33"/>
      <c r="E1" s="33"/>
      <c r="F1" s="33"/>
      <c r="G1" s="33"/>
      <c r="H1" s="33"/>
      <c r="I1" s="33"/>
      <c r="J1" s="33"/>
    </row>
    <row r="2" spans="1:11" s="32" customFormat="1" ht="57.75" customHeight="1" x14ac:dyDescent="0.2">
      <c r="A2" s="34" t="s">
        <v>0</v>
      </c>
      <c r="B2" s="34" t="s">
        <v>17</v>
      </c>
      <c r="C2" s="34" t="s">
        <v>5</v>
      </c>
      <c r="D2" s="35" t="s">
        <v>15</v>
      </c>
      <c r="E2" s="35" t="s">
        <v>18</v>
      </c>
      <c r="F2" s="35" t="s">
        <v>20</v>
      </c>
      <c r="G2" s="36" t="s">
        <v>19</v>
      </c>
      <c r="H2" s="36" t="s">
        <v>14</v>
      </c>
      <c r="I2" s="35" t="s">
        <v>2</v>
      </c>
      <c r="J2" s="35" t="s">
        <v>16</v>
      </c>
    </row>
    <row r="3" spans="1:11" s="32" customFormat="1" ht="18" customHeight="1" x14ac:dyDescent="0.2">
      <c r="A3" s="61"/>
      <c r="B3" s="62"/>
      <c r="C3" s="63" t="s">
        <v>90</v>
      </c>
      <c r="D3" s="62"/>
      <c r="E3" s="62"/>
      <c r="F3" s="62"/>
      <c r="G3" s="62"/>
      <c r="H3" s="62"/>
      <c r="I3" s="62"/>
      <c r="J3" s="64"/>
    </row>
    <row r="4" spans="1:11" s="32" customFormat="1" ht="18" customHeight="1" x14ac:dyDescent="0.2">
      <c r="A4" s="41"/>
      <c r="B4" s="42"/>
      <c r="C4" s="43"/>
      <c r="D4" s="42"/>
      <c r="E4" s="42"/>
      <c r="F4" s="42"/>
      <c r="G4" s="42"/>
      <c r="H4" s="42"/>
      <c r="I4" s="42"/>
      <c r="J4" s="44"/>
    </row>
    <row r="5" spans="1:11" s="32" customFormat="1" ht="18" customHeight="1" x14ac:dyDescent="0.2">
      <c r="A5" s="26">
        <v>1</v>
      </c>
      <c r="B5" s="45"/>
      <c r="C5" s="46" t="s">
        <v>159</v>
      </c>
      <c r="D5" s="45"/>
      <c r="E5" s="45"/>
      <c r="F5" s="45"/>
      <c r="G5" s="45"/>
      <c r="H5" s="45"/>
      <c r="I5" s="45"/>
      <c r="J5" s="47">
        <f>SUBTOTAL(9,J6:J9)</f>
        <v>0</v>
      </c>
    </row>
    <row r="6" spans="1:11" s="32" customFormat="1" ht="128.25" customHeight="1" x14ac:dyDescent="0.2">
      <c r="A6" s="26">
        <v>2</v>
      </c>
      <c r="B6" s="26"/>
      <c r="C6" s="48" t="s">
        <v>68</v>
      </c>
      <c r="D6" s="54"/>
      <c r="E6" s="48"/>
      <c r="F6" s="65" t="s">
        <v>156</v>
      </c>
      <c r="G6" s="18" t="s">
        <v>6</v>
      </c>
      <c r="H6" s="18">
        <v>1</v>
      </c>
      <c r="I6" s="66"/>
      <c r="J6" s="66">
        <f>I6*H6</f>
        <v>0</v>
      </c>
      <c r="K6" s="68"/>
    </row>
    <row r="7" spans="1:11" s="31" customFormat="1" ht="35.25" customHeight="1" x14ac:dyDescent="0.2">
      <c r="A7" s="26">
        <v>3</v>
      </c>
      <c r="B7" s="27"/>
      <c r="C7" s="48" t="s">
        <v>157</v>
      </c>
      <c r="D7" s="54"/>
      <c r="E7" s="48"/>
      <c r="F7" s="65" t="s">
        <v>189</v>
      </c>
      <c r="G7" s="18" t="s">
        <v>6</v>
      </c>
      <c r="H7" s="18">
        <v>1</v>
      </c>
      <c r="I7" s="66"/>
      <c r="J7" s="66">
        <f>I7*H7</f>
        <v>0</v>
      </c>
    </row>
    <row r="8" spans="1:11" s="31" customFormat="1" ht="35.25" customHeight="1" x14ac:dyDescent="0.2">
      <c r="A8" s="26">
        <v>4</v>
      </c>
      <c r="B8" s="27"/>
      <c r="C8" s="48" t="s">
        <v>64</v>
      </c>
      <c r="D8" s="54"/>
      <c r="E8" s="48"/>
      <c r="F8" s="65" t="s">
        <v>158</v>
      </c>
      <c r="G8" s="18" t="s">
        <v>6</v>
      </c>
      <c r="H8" s="18">
        <v>1</v>
      </c>
      <c r="I8" s="66"/>
      <c r="J8" s="66">
        <f>I8*H8</f>
        <v>0</v>
      </c>
    </row>
    <row r="9" spans="1:11" s="31" customFormat="1" ht="63" customHeight="1" x14ac:dyDescent="0.2">
      <c r="A9" s="26">
        <v>5</v>
      </c>
      <c r="B9" s="57"/>
      <c r="C9" s="48" t="s">
        <v>27</v>
      </c>
      <c r="D9" s="48"/>
      <c r="E9" s="48"/>
      <c r="F9" s="28" t="s">
        <v>140</v>
      </c>
      <c r="G9" s="58" t="s">
        <v>6</v>
      </c>
      <c r="H9" s="59">
        <v>1</v>
      </c>
      <c r="I9" s="60"/>
      <c r="J9" s="60">
        <f>I9*H9</f>
        <v>0</v>
      </c>
    </row>
    <row r="10" spans="1:11" s="32" customFormat="1" ht="18" customHeight="1" x14ac:dyDescent="0.2">
      <c r="A10" s="26">
        <v>6</v>
      </c>
      <c r="B10" s="45"/>
      <c r="C10" s="46" t="s">
        <v>47</v>
      </c>
      <c r="D10" s="45"/>
      <c r="E10" s="45"/>
      <c r="F10" s="45"/>
      <c r="G10" s="45"/>
      <c r="H10" s="45"/>
      <c r="I10" s="45"/>
      <c r="J10" s="47">
        <f>SUBTOTAL(9,J11:J11)</f>
        <v>0</v>
      </c>
    </row>
    <row r="11" spans="1:11" s="31" customFormat="1" ht="52.5" customHeight="1" x14ac:dyDescent="0.2">
      <c r="A11" s="26">
        <v>7</v>
      </c>
      <c r="B11" s="57"/>
      <c r="C11" s="48" t="s">
        <v>49</v>
      </c>
      <c r="D11" s="48"/>
      <c r="E11" s="48"/>
      <c r="F11" s="28" t="s">
        <v>194</v>
      </c>
      <c r="G11" s="58" t="s">
        <v>6</v>
      </c>
      <c r="H11" s="59">
        <v>3</v>
      </c>
      <c r="I11" s="60"/>
      <c r="J11" s="60">
        <f>I11*H11</f>
        <v>0</v>
      </c>
    </row>
    <row r="12" spans="1:11" s="32" customFormat="1" ht="18" customHeight="1" x14ac:dyDescent="0.2">
      <c r="A12" s="26">
        <v>8</v>
      </c>
      <c r="B12" s="45"/>
      <c r="C12" s="46" t="s">
        <v>72</v>
      </c>
      <c r="D12" s="45"/>
      <c r="E12" s="45"/>
      <c r="F12" s="45"/>
      <c r="G12" s="45"/>
      <c r="H12" s="45"/>
      <c r="I12" s="45"/>
      <c r="J12" s="47">
        <f>SUBTOTAL(9,J13:J16)</f>
        <v>0</v>
      </c>
    </row>
    <row r="13" spans="1:11" customFormat="1" ht="90.75" customHeight="1" x14ac:dyDescent="0.2">
      <c r="A13" s="26">
        <v>9</v>
      </c>
      <c r="B13" s="72"/>
      <c r="C13" s="73" t="s">
        <v>192</v>
      </c>
      <c r="D13" s="74"/>
      <c r="E13" s="73"/>
      <c r="F13" s="28" t="s">
        <v>191</v>
      </c>
      <c r="G13" s="58" t="s">
        <v>6</v>
      </c>
      <c r="H13" s="59">
        <v>2</v>
      </c>
      <c r="I13" s="75"/>
      <c r="J13" s="76">
        <f>ROUND(I13*H13,2)</f>
        <v>0</v>
      </c>
    </row>
    <row r="14" spans="1:11" customFormat="1" ht="71.25" customHeight="1" x14ac:dyDescent="0.2">
      <c r="A14" s="26">
        <v>10</v>
      </c>
      <c r="B14" s="72"/>
      <c r="C14" s="73" t="s">
        <v>50</v>
      </c>
      <c r="D14" s="74"/>
      <c r="E14" s="73"/>
      <c r="F14" s="28" t="s">
        <v>70</v>
      </c>
      <c r="G14" s="58" t="s">
        <v>6</v>
      </c>
      <c r="H14" s="59">
        <v>2</v>
      </c>
      <c r="I14" s="75"/>
      <c r="J14" s="76">
        <f>I14*H14</f>
        <v>0</v>
      </c>
    </row>
    <row r="15" spans="1:11" customFormat="1" ht="71.25" customHeight="1" x14ac:dyDescent="0.2">
      <c r="A15" s="26">
        <v>11</v>
      </c>
      <c r="B15" s="72"/>
      <c r="C15" s="73" t="s">
        <v>51</v>
      </c>
      <c r="D15" s="74"/>
      <c r="E15" s="73"/>
      <c r="F15" s="28" t="s">
        <v>71</v>
      </c>
      <c r="G15" s="58" t="s">
        <v>6</v>
      </c>
      <c r="H15" s="59">
        <v>2</v>
      </c>
      <c r="I15" s="75"/>
      <c r="J15" s="76">
        <f>I15*H15</f>
        <v>0</v>
      </c>
    </row>
    <row r="16" spans="1:11" customFormat="1" ht="91.5" customHeight="1" x14ac:dyDescent="0.2">
      <c r="A16" s="26">
        <v>12</v>
      </c>
      <c r="B16" s="72"/>
      <c r="C16" s="73" t="s">
        <v>58</v>
      </c>
      <c r="D16" s="74"/>
      <c r="E16" s="73"/>
      <c r="F16" s="28" t="s">
        <v>193</v>
      </c>
      <c r="G16" s="58" t="s">
        <v>6</v>
      </c>
      <c r="H16" s="59">
        <v>1</v>
      </c>
      <c r="I16" s="75"/>
      <c r="J16" s="76">
        <f>I16*H16</f>
        <v>0</v>
      </c>
    </row>
    <row r="17" spans="1:10" s="32" customFormat="1" ht="18" customHeight="1" x14ac:dyDescent="0.2">
      <c r="A17" s="26">
        <v>13</v>
      </c>
      <c r="B17" s="45"/>
      <c r="C17" s="46" t="s">
        <v>115</v>
      </c>
      <c r="D17" s="45"/>
      <c r="E17" s="45"/>
      <c r="F17" s="45"/>
      <c r="G17" s="45"/>
      <c r="H17" s="45"/>
      <c r="I17" s="45"/>
      <c r="J17" s="47">
        <f>SUBTOTAL(9,J18:J27)</f>
        <v>0</v>
      </c>
    </row>
    <row r="18" spans="1:10" s="31" customFormat="1" ht="141" customHeight="1" x14ac:dyDescent="0.2">
      <c r="A18" s="26">
        <v>14</v>
      </c>
      <c r="B18" s="27"/>
      <c r="C18" s="48" t="s">
        <v>107</v>
      </c>
      <c r="D18" s="54"/>
      <c r="E18" s="48"/>
      <c r="F18" s="78" t="s">
        <v>214</v>
      </c>
      <c r="G18" s="18" t="s">
        <v>6</v>
      </c>
      <c r="H18" s="18">
        <v>1</v>
      </c>
      <c r="I18" s="66"/>
      <c r="J18" s="66">
        <f>I18*H18</f>
        <v>0</v>
      </c>
    </row>
    <row r="19" spans="1:10" s="31" customFormat="1" ht="57.75" customHeight="1" x14ac:dyDescent="0.2">
      <c r="A19" s="26">
        <v>15</v>
      </c>
      <c r="B19" s="27"/>
      <c r="C19" s="48" t="s">
        <v>215</v>
      </c>
      <c r="D19" s="54"/>
      <c r="E19" s="48"/>
      <c r="F19" s="55" t="s">
        <v>84</v>
      </c>
      <c r="G19" s="18" t="s">
        <v>6</v>
      </c>
      <c r="H19" s="18">
        <v>1</v>
      </c>
      <c r="I19" s="66"/>
      <c r="J19" s="66">
        <f>I19*H19</f>
        <v>0</v>
      </c>
    </row>
    <row r="20" spans="1:10" s="31" customFormat="1" ht="27.75" customHeight="1" x14ac:dyDescent="0.2">
      <c r="A20" s="26">
        <v>16</v>
      </c>
      <c r="B20" s="27"/>
      <c r="C20" s="48" t="s">
        <v>78</v>
      </c>
      <c r="D20" s="54"/>
      <c r="E20" s="48"/>
      <c r="F20" s="78" t="s">
        <v>217</v>
      </c>
      <c r="G20" s="18" t="s">
        <v>6</v>
      </c>
      <c r="H20" s="18">
        <v>1</v>
      </c>
      <c r="I20" s="66"/>
      <c r="J20" s="66">
        <f>I20*H20</f>
        <v>0</v>
      </c>
    </row>
    <row r="21" spans="1:10" s="31" customFormat="1" ht="27.75" customHeight="1" x14ac:dyDescent="0.2">
      <c r="A21" s="26">
        <v>17</v>
      </c>
      <c r="B21" s="27"/>
      <c r="C21" s="48" t="s">
        <v>78</v>
      </c>
      <c r="D21" s="54"/>
      <c r="E21" s="48"/>
      <c r="F21" s="78" t="s">
        <v>216</v>
      </c>
      <c r="G21" s="18" t="s">
        <v>6</v>
      </c>
      <c r="H21" s="18">
        <v>1</v>
      </c>
      <c r="I21" s="66"/>
      <c r="J21" s="66">
        <f>I21*H21</f>
        <v>0</v>
      </c>
    </row>
    <row r="22" spans="1:10" s="31" customFormat="1" ht="27.75" customHeight="1" x14ac:dyDescent="0.2">
      <c r="A22" s="26">
        <v>18</v>
      </c>
      <c r="B22" s="27"/>
      <c r="C22" s="48" t="s">
        <v>78</v>
      </c>
      <c r="D22" s="54"/>
      <c r="E22" s="48"/>
      <c r="F22" s="78" t="s">
        <v>113</v>
      </c>
      <c r="G22" s="18" t="s">
        <v>6</v>
      </c>
      <c r="H22" s="18">
        <v>1</v>
      </c>
      <c r="I22" s="66"/>
      <c r="J22" s="66">
        <f>I22*H22</f>
        <v>0</v>
      </c>
    </row>
    <row r="23" spans="1:10" s="31" customFormat="1" ht="27.75" customHeight="1" x14ac:dyDescent="0.2">
      <c r="A23" s="26">
        <v>19</v>
      </c>
      <c r="B23" s="27"/>
      <c r="C23" s="48" t="s">
        <v>78</v>
      </c>
      <c r="D23" s="54"/>
      <c r="E23" s="48"/>
      <c r="F23" s="78" t="s">
        <v>109</v>
      </c>
      <c r="G23" s="18" t="s">
        <v>6</v>
      </c>
      <c r="H23" s="18">
        <v>1</v>
      </c>
      <c r="I23" s="66"/>
      <c r="J23" s="66">
        <f>I23*H23</f>
        <v>0</v>
      </c>
    </row>
    <row r="24" spans="1:10" s="31" customFormat="1" ht="27.75" customHeight="1" x14ac:dyDescent="0.2">
      <c r="A24" s="26">
        <v>20</v>
      </c>
      <c r="B24" s="27"/>
      <c r="C24" s="48" t="s">
        <v>78</v>
      </c>
      <c r="D24" s="54"/>
      <c r="E24" s="48"/>
      <c r="F24" s="78" t="s">
        <v>110</v>
      </c>
      <c r="G24" s="18" t="s">
        <v>111</v>
      </c>
      <c r="H24" s="18">
        <v>2</v>
      </c>
      <c r="I24" s="66"/>
      <c r="J24" s="66">
        <f>I24*H24</f>
        <v>0</v>
      </c>
    </row>
    <row r="25" spans="1:10" s="31" customFormat="1" ht="27.75" customHeight="1" x14ac:dyDescent="0.2">
      <c r="A25" s="26">
        <v>21</v>
      </c>
      <c r="B25" s="27"/>
      <c r="C25" s="48" t="s">
        <v>78</v>
      </c>
      <c r="D25" s="54"/>
      <c r="E25" s="48"/>
      <c r="F25" s="78" t="s">
        <v>112</v>
      </c>
      <c r="G25" s="18" t="s">
        <v>6</v>
      </c>
      <c r="H25" s="18">
        <v>0</v>
      </c>
      <c r="I25" s="66"/>
      <c r="J25" s="66">
        <f>I25*H25</f>
        <v>0</v>
      </c>
    </row>
    <row r="26" spans="1:10" s="31" customFormat="1" ht="30.75" customHeight="1" x14ac:dyDescent="0.2">
      <c r="A26" s="26">
        <v>22</v>
      </c>
      <c r="B26" s="27"/>
      <c r="C26" s="22" t="s">
        <v>154</v>
      </c>
      <c r="D26" s="29"/>
      <c r="E26" s="29"/>
      <c r="F26" s="28" t="s">
        <v>155</v>
      </c>
      <c r="G26" s="18" t="s">
        <v>6</v>
      </c>
      <c r="H26" s="18">
        <v>1</v>
      </c>
      <c r="I26" s="30"/>
      <c r="J26" s="30">
        <f>I26*H26</f>
        <v>0</v>
      </c>
    </row>
    <row r="27" spans="1:10" s="31" customFormat="1" ht="37.5" customHeight="1" x14ac:dyDescent="0.2">
      <c r="A27" s="26">
        <v>23</v>
      </c>
      <c r="B27" s="27"/>
      <c r="C27" s="22" t="s">
        <v>195</v>
      </c>
      <c r="D27" s="29"/>
      <c r="E27" s="29"/>
      <c r="F27" s="28" t="s">
        <v>196</v>
      </c>
      <c r="G27" s="18" t="s">
        <v>6</v>
      </c>
      <c r="H27" s="18">
        <v>1</v>
      </c>
      <c r="I27" s="30"/>
      <c r="J27" s="30">
        <f>I27*H27</f>
        <v>0</v>
      </c>
    </row>
    <row r="28" spans="1:10" s="32" customFormat="1" ht="18" customHeight="1" x14ac:dyDescent="0.2">
      <c r="A28" s="26">
        <v>24</v>
      </c>
      <c r="B28" s="45"/>
      <c r="C28" s="46" t="s">
        <v>29</v>
      </c>
      <c r="D28" s="45"/>
      <c r="E28" s="45"/>
      <c r="F28" s="45"/>
      <c r="G28" s="45"/>
      <c r="H28" s="45"/>
      <c r="I28" s="45"/>
      <c r="J28" s="47">
        <f>SUBTOTAL(9,J29:J31)</f>
        <v>0</v>
      </c>
    </row>
    <row r="29" spans="1:10" s="31" customFormat="1" ht="26.25" customHeight="1" x14ac:dyDescent="0.2">
      <c r="A29" s="26">
        <v>25</v>
      </c>
      <c r="B29" s="27"/>
      <c r="C29" s="79" t="s">
        <v>229</v>
      </c>
      <c r="D29" s="54"/>
      <c r="E29" s="48"/>
      <c r="F29" s="80" t="s">
        <v>230</v>
      </c>
      <c r="G29" s="81" t="s">
        <v>25</v>
      </c>
      <c r="H29" s="18">
        <v>1</v>
      </c>
      <c r="I29" s="56"/>
      <c r="J29" s="56">
        <f>I29*H29</f>
        <v>0</v>
      </c>
    </row>
    <row r="30" spans="1:10" s="31" customFormat="1" ht="27.75" customHeight="1" x14ac:dyDescent="0.2">
      <c r="A30" s="26">
        <v>26</v>
      </c>
      <c r="B30" s="27"/>
      <c r="C30" s="48" t="s">
        <v>30</v>
      </c>
      <c r="D30" s="54"/>
      <c r="E30" s="48"/>
      <c r="F30" s="55" t="s">
        <v>82</v>
      </c>
      <c r="G30" s="18" t="s">
        <v>25</v>
      </c>
      <c r="H30" s="18">
        <v>1</v>
      </c>
      <c r="I30" s="66"/>
      <c r="J30" s="66">
        <f>I30*H30</f>
        <v>0</v>
      </c>
    </row>
    <row r="31" spans="1:10" s="31" customFormat="1" ht="27.75" customHeight="1" x14ac:dyDescent="0.2">
      <c r="A31" s="26">
        <v>27</v>
      </c>
      <c r="B31" s="27"/>
      <c r="C31" s="48" t="s">
        <v>26</v>
      </c>
      <c r="D31" s="54"/>
      <c r="E31" s="48"/>
      <c r="F31" s="55" t="s">
        <v>83</v>
      </c>
      <c r="G31" s="18" t="s">
        <v>25</v>
      </c>
      <c r="H31" s="18">
        <v>1</v>
      </c>
      <c r="I31" s="66"/>
      <c r="J31" s="66">
        <f>I31*H31</f>
        <v>0</v>
      </c>
    </row>
    <row r="32" spans="1:10" s="32" customFormat="1" ht="18" customHeight="1" x14ac:dyDescent="0.2">
      <c r="A32" s="26">
        <v>28</v>
      </c>
      <c r="B32" s="45"/>
      <c r="C32" s="46" t="s">
        <v>7</v>
      </c>
      <c r="D32" s="45"/>
      <c r="E32" s="45"/>
      <c r="F32" s="45"/>
      <c r="G32" s="45"/>
      <c r="H32" s="45"/>
      <c r="I32" s="45"/>
      <c r="J32" s="47">
        <f>SUBTOTAL(9,J33:J42)</f>
        <v>0</v>
      </c>
    </row>
    <row r="33" spans="1:10" s="31" customFormat="1" ht="27.75" customHeight="1" x14ac:dyDescent="0.2">
      <c r="A33" s="26">
        <v>29</v>
      </c>
      <c r="B33" s="27"/>
      <c r="C33" s="48" t="s">
        <v>12</v>
      </c>
      <c r="D33" s="54"/>
      <c r="E33" s="48"/>
      <c r="F33" s="55" t="s">
        <v>238</v>
      </c>
      <c r="G33" s="18" t="s">
        <v>11</v>
      </c>
      <c r="H33" s="18">
        <v>1</v>
      </c>
      <c r="I33" s="56"/>
      <c r="J33" s="56">
        <f>I33*H33</f>
        <v>0</v>
      </c>
    </row>
    <row r="34" spans="1:10" s="31" customFormat="1" ht="33.75" customHeight="1" x14ac:dyDescent="0.2">
      <c r="A34" s="26">
        <v>30</v>
      </c>
      <c r="B34" s="27"/>
      <c r="C34" s="48" t="s">
        <v>12</v>
      </c>
      <c r="D34" s="54"/>
      <c r="E34" s="48"/>
      <c r="F34" s="55" t="s">
        <v>85</v>
      </c>
      <c r="G34" s="18" t="s">
        <v>11</v>
      </c>
      <c r="H34" s="18">
        <v>1</v>
      </c>
      <c r="I34" s="56"/>
      <c r="J34" s="56">
        <f>I34*H34</f>
        <v>0</v>
      </c>
    </row>
    <row r="35" spans="1:10" s="31" customFormat="1" ht="33.75" customHeight="1" x14ac:dyDescent="0.2">
      <c r="A35" s="26">
        <v>31</v>
      </c>
      <c r="B35" s="27"/>
      <c r="C35" s="48" t="s">
        <v>12</v>
      </c>
      <c r="D35" s="54"/>
      <c r="E35" s="48"/>
      <c r="F35" s="55" t="s">
        <v>240</v>
      </c>
      <c r="G35" s="18" t="s">
        <v>11</v>
      </c>
      <c r="H35" s="18">
        <v>1</v>
      </c>
      <c r="I35" s="56"/>
      <c r="J35" s="56">
        <f>I35*H35</f>
        <v>0</v>
      </c>
    </row>
    <row r="36" spans="1:10" s="31" customFormat="1" ht="27.75" customHeight="1" x14ac:dyDescent="0.2">
      <c r="A36" s="26">
        <v>32</v>
      </c>
      <c r="B36" s="27"/>
      <c r="C36" s="48" t="s">
        <v>12</v>
      </c>
      <c r="D36" s="54"/>
      <c r="E36" s="48"/>
      <c r="F36" s="55" t="s">
        <v>40</v>
      </c>
      <c r="G36" s="18" t="s">
        <v>11</v>
      </c>
      <c r="H36" s="18">
        <v>1</v>
      </c>
      <c r="I36" s="56"/>
      <c r="J36" s="56">
        <f>I36*H36</f>
        <v>0</v>
      </c>
    </row>
    <row r="37" spans="1:10" s="31" customFormat="1" ht="27.75" customHeight="1" x14ac:dyDescent="0.2">
      <c r="A37" s="26">
        <v>33</v>
      </c>
      <c r="B37" s="27"/>
      <c r="C37" s="48" t="s">
        <v>12</v>
      </c>
      <c r="D37" s="54"/>
      <c r="E37" s="48"/>
      <c r="F37" s="55" t="s">
        <v>43</v>
      </c>
      <c r="G37" s="18" t="s">
        <v>11</v>
      </c>
      <c r="H37" s="18">
        <v>1</v>
      </c>
      <c r="I37" s="56"/>
      <c r="J37" s="56">
        <f>I37*H37</f>
        <v>0</v>
      </c>
    </row>
    <row r="38" spans="1:10" s="31" customFormat="1" ht="33.75" customHeight="1" x14ac:dyDescent="0.2">
      <c r="A38" s="26">
        <v>34</v>
      </c>
      <c r="B38" s="27"/>
      <c r="C38" s="48" t="s">
        <v>34</v>
      </c>
      <c r="D38" s="54"/>
      <c r="E38" s="48"/>
      <c r="F38" s="55" t="s">
        <v>41</v>
      </c>
      <c r="G38" s="18" t="s">
        <v>32</v>
      </c>
      <c r="H38" s="18">
        <v>14</v>
      </c>
      <c r="I38" s="56"/>
      <c r="J38" s="56">
        <f>I38*H38</f>
        <v>0</v>
      </c>
    </row>
    <row r="39" spans="1:10" s="31" customFormat="1" ht="27.75" customHeight="1" x14ac:dyDescent="0.2">
      <c r="A39" s="26">
        <v>35</v>
      </c>
      <c r="B39" s="27"/>
      <c r="C39" s="48" t="s">
        <v>12</v>
      </c>
      <c r="D39" s="54"/>
      <c r="E39" s="48"/>
      <c r="F39" s="55" t="s">
        <v>86</v>
      </c>
      <c r="G39" s="18" t="s">
        <v>32</v>
      </c>
      <c r="H39" s="18">
        <v>2</v>
      </c>
      <c r="I39" s="56"/>
      <c r="J39" s="56">
        <f>I39*H39</f>
        <v>0</v>
      </c>
    </row>
    <row r="40" spans="1:10" s="31" customFormat="1" ht="27.75" customHeight="1" x14ac:dyDescent="0.2">
      <c r="A40" s="26">
        <v>36</v>
      </c>
      <c r="B40" s="27"/>
      <c r="C40" s="48" t="s">
        <v>12</v>
      </c>
      <c r="D40" s="54"/>
      <c r="E40" s="48"/>
      <c r="F40" s="55" t="s">
        <v>42</v>
      </c>
      <c r="G40" s="18" t="s">
        <v>11</v>
      </c>
      <c r="H40" s="18">
        <v>1</v>
      </c>
      <c r="I40" s="56"/>
      <c r="J40" s="56">
        <f>I40*H40</f>
        <v>0</v>
      </c>
    </row>
    <row r="41" spans="1:10" s="31" customFormat="1" ht="46.5" customHeight="1" x14ac:dyDescent="0.2">
      <c r="A41" s="26">
        <v>37</v>
      </c>
      <c r="B41" s="27"/>
      <c r="C41" s="48" t="s">
        <v>12</v>
      </c>
      <c r="D41" s="54"/>
      <c r="E41" s="48"/>
      <c r="F41" s="55" t="s">
        <v>35</v>
      </c>
      <c r="G41" s="18" t="s">
        <v>11</v>
      </c>
      <c r="H41" s="18">
        <v>1</v>
      </c>
      <c r="I41" s="56"/>
      <c r="J41" s="56">
        <f>I41*H41</f>
        <v>0</v>
      </c>
    </row>
    <row r="42" spans="1:10" s="31" customFormat="1" ht="27.75" customHeight="1" x14ac:dyDescent="0.2">
      <c r="A42" s="26">
        <v>38</v>
      </c>
      <c r="B42" s="27"/>
      <c r="C42" s="48" t="s">
        <v>33</v>
      </c>
      <c r="D42" s="54"/>
      <c r="E42" s="48"/>
      <c r="F42" s="55" t="s">
        <v>33</v>
      </c>
      <c r="G42" s="18" t="s">
        <v>11</v>
      </c>
      <c r="H42" s="18">
        <v>1</v>
      </c>
      <c r="I42" s="56"/>
      <c r="J42" s="56">
        <f>I42*H42</f>
        <v>0</v>
      </c>
    </row>
    <row r="43" spans="1:10" s="32" customFormat="1" ht="13.5" thickBot="1" x14ac:dyDescent="0.25">
      <c r="A43" s="83"/>
      <c r="B43" s="83"/>
      <c r="C43" s="83"/>
      <c r="D43" s="83"/>
      <c r="E43" s="84"/>
      <c r="F43" s="83"/>
      <c r="G43" s="85"/>
      <c r="H43" s="85"/>
      <c r="I43" s="83"/>
      <c r="J43" s="83"/>
    </row>
    <row r="44" spans="1:10" s="32" customFormat="1" ht="23.25" customHeight="1" x14ac:dyDescent="0.25">
      <c r="A44" s="86"/>
      <c r="B44" s="86"/>
      <c r="C44" s="87" t="s">
        <v>13</v>
      </c>
      <c r="D44" s="86"/>
      <c r="E44" s="88"/>
      <c r="F44" s="86"/>
      <c r="G44" s="89"/>
      <c r="H44" s="89"/>
      <c r="I44" s="86"/>
      <c r="J44" s="90">
        <f>SUBTOTAL(9,J5:J42)</f>
        <v>0</v>
      </c>
    </row>
    <row r="47" spans="1:10" collapsed="1" x14ac:dyDescent="0.2"/>
    <row r="56" collapsed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15" customHeight="1" x14ac:dyDescent="0.2"/>
    <row r="77" ht="24.95" customHeight="1" x14ac:dyDescent="0.2"/>
    <row r="78" ht="18" customHeight="1" x14ac:dyDescent="0.2"/>
    <row r="79" ht="24.95" customHeight="1" x14ac:dyDescent="0.2"/>
    <row r="80" ht="24.95" customHeight="1" x14ac:dyDescent="0.2"/>
  </sheetData>
  <sheetProtection selectLockedCells="1" selectUnlockedCells="1"/>
  <autoFilter ref="A2:J80" xr:uid="{7A201343-2B4E-4FCC-97F1-EFA1AF06BBAC}"/>
  <dataConsolidate/>
  <hyperlinks>
    <hyperlink ref="E49" r:id="rId1" display="DXP 44 HD 4K" xr:uid="{FDAF77C9-814B-4270-A88E-F4DB321FCCF6}"/>
    <hyperlink ref="E51" r:id="rId2" display="DTP HDMI 4K 230 Tx" xr:uid="{8B9592D8-A151-4ADB-A4F9-07CB7B61AF00}"/>
    <hyperlink ref="E52" r:id="rId3" display="DTP HDMI 4K 230 Rx" xr:uid="{359095B1-15DC-472C-AEA6-1411D168719B}"/>
  </hyperlinks>
  <pageMargins left="0.74803149606299213" right="0.74803149606299213" top="0.98425196850393704" bottom="0.98425196850393704" header="0.51181102362204722" footer="0.51181102362204722"/>
  <pageSetup paperSize="9" scale="64" firstPageNumber="0" fitToHeight="9" orientation="landscape" r:id="rId4"/>
  <headerFooter alignWithMargins="0">
    <oddFooter>&amp;C&amp;P/&amp;N</oddFooter>
  </headerFooter>
  <rowBreaks count="1" manualBreakCount="1">
    <brk id="7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7</vt:i4>
      </vt:variant>
    </vt:vector>
  </HeadingPairs>
  <TitlesOfParts>
    <vt:vector size="10" baseType="lpstr">
      <vt:lpstr>Rekapitulace</vt:lpstr>
      <vt:lpstr>Sál zastupitelstva - etapa 1</vt:lpstr>
      <vt:lpstr>Sál zastupitelstva - etapa 2</vt:lpstr>
      <vt:lpstr>'Sál zastupitelstva - etapa 1'!Excel_BuiltIn_Print_Titles_1</vt:lpstr>
      <vt:lpstr>'Sál zastupitelstva - etapa 2'!Excel_BuiltIn_Print_Titles_1</vt:lpstr>
      <vt:lpstr>'Sál zastupitelstva - etapa 1'!Názvy_tisku</vt:lpstr>
      <vt:lpstr>'Sál zastupitelstva - etapa 2'!Názvy_tisku</vt:lpstr>
      <vt:lpstr>Rekapitulace!Oblast_tisku</vt:lpstr>
      <vt:lpstr>'Sál zastupitelstva - etapa 1'!Oblast_tisku</vt:lpstr>
      <vt:lpstr>'Sál zastupitelstva - etapa 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Csiszár</dc:creator>
  <cp:lastModifiedBy>Antonín Turek</cp:lastModifiedBy>
  <cp:lastPrinted>2021-09-24T11:05:42Z</cp:lastPrinted>
  <dcterms:created xsi:type="dcterms:W3CDTF">2016-07-01T11:27:08Z</dcterms:created>
  <dcterms:modified xsi:type="dcterms:W3CDTF">2024-12-19T12:48:33Z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